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11655" tabRatio="655" activeTab="0"/>
  </bookViews>
  <sheets>
    <sheet name="시간표" sheetId="1" r:id="rId1"/>
    <sheet name="시간표 서식" sheetId="2" r:id="rId2"/>
  </sheets>
  <definedNames>
    <definedName name="_xlnm.Print_Area" localSheetId="0">'시간표'!$A$1:$U$640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ceo</author>
  </authors>
  <commentList>
    <comment ref="B567" authorId="0">
      <text>
        <r>
          <rPr>
            <b/>
            <sz val="9"/>
            <rFont val="돋움"/>
            <family val="3"/>
          </rPr>
          <t>둔곡이다음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돋움"/>
            <family val="3"/>
          </rPr>
          <t>단지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출발</t>
        </r>
      </text>
    </comment>
    <comment ref="B568" authorId="0">
      <text>
        <r>
          <rPr>
            <b/>
            <sz val="9"/>
            <rFont val="돋움"/>
            <family val="3"/>
          </rPr>
          <t>둔곡이다음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돋움"/>
            <family val="3"/>
          </rPr>
          <t>단지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출발</t>
        </r>
      </text>
    </comment>
    <comment ref="B569" authorId="0">
      <text>
        <r>
          <rPr>
            <b/>
            <sz val="9"/>
            <rFont val="돋움"/>
            <family val="3"/>
          </rPr>
          <t>둔곡이다음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돋움"/>
            <family val="3"/>
          </rPr>
          <t>단지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출발</t>
        </r>
      </text>
    </comment>
    <comment ref="B607" authorId="0">
      <text>
        <r>
          <rPr>
            <b/>
            <sz val="9"/>
            <rFont val="돋움"/>
            <family val="3"/>
          </rPr>
          <t>둔곡이다음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돋움"/>
            <family val="3"/>
          </rPr>
          <t>단지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출발</t>
        </r>
      </text>
    </comment>
    <comment ref="B608" authorId="0">
      <text>
        <r>
          <rPr>
            <b/>
            <sz val="9"/>
            <rFont val="돋움"/>
            <family val="3"/>
          </rPr>
          <t>둔곡이다음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돋움"/>
            <family val="3"/>
          </rPr>
          <t>단지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출발</t>
        </r>
      </text>
    </comment>
    <comment ref="B609" authorId="0">
      <text>
        <r>
          <rPr>
            <b/>
            <sz val="9"/>
            <rFont val="돋움"/>
            <family val="3"/>
          </rPr>
          <t>둔곡이다음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돋움"/>
            <family val="3"/>
          </rPr>
          <t>단지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출발</t>
        </r>
      </text>
    </comment>
  </commentList>
</comments>
</file>

<file path=xl/sharedStrings.xml><?xml version="1.0" encoding="utf-8"?>
<sst xmlns="http://schemas.openxmlformats.org/spreadsheetml/2006/main" count="593" uniqueCount="130">
  <si>
    <t>평일</t>
  </si>
  <si>
    <t>평균간격</t>
  </si>
  <si>
    <t>시행일</t>
  </si>
  <si>
    <t>중형</t>
  </si>
  <si>
    <t>운행사</t>
  </si>
  <si>
    <t>시행일</t>
  </si>
  <si>
    <t>토요일</t>
  </si>
  <si>
    <t>급행2번</t>
  </si>
  <si>
    <t>121번</t>
  </si>
  <si>
    <t>2020.12.17.</t>
  </si>
  <si>
    <t>101번</t>
  </si>
  <si>
    <t>휴일</t>
  </si>
  <si>
    <t xml:space="preserve">한일(☎ 936-7710),금성(☎ 626-2169)  </t>
  </si>
  <si>
    <t>ALL</t>
  </si>
  <si>
    <t>급행</t>
  </si>
  <si>
    <t>대형</t>
  </si>
  <si>
    <t>공동배차</t>
  </si>
  <si>
    <t>시행일 변경</t>
  </si>
  <si>
    <t>배차간격</t>
  </si>
  <si>
    <t>휴,토</t>
  </si>
  <si>
    <t>차량순번 33번 열 추가</t>
  </si>
  <si>
    <t>마지막회 중간회차 입력(AA열에 입력)</t>
  </si>
  <si>
    <t>편도</t>
  </si>
  <si>
    <t>구분</t>
  </si>
  <si>
    <t>~</t>
  </si>
  <si>
    <t>시행일</t>
  </si>
  <si>
    <t>104번</t>
  </si>
  <si>
    <t>수통골</t>
  </si>
  <si>
    <t>~</t>
  </si>
  <si>
    <t>탄방역</t>
  </si>
  <si>
    <t>평,토</t>
  </si>
  <si>
    <t>평균간격
연산</t>
  </si>
  <si>
    <t>운행사</t>
  </si>
  <si>
    <t>한일(☎ 936-7710)</t>
  </si>
  <si>
    <t>평균간격</t>
  </si>
  <si>
    <t>편도</t>
  </si>
  <si>
    <t>구분</t>
  </si>
  <si>
    <t>1   
저상</t>
  </si>
  <si>
    <t>왕복횟수</t>
  </si>
  <si>
    <t>막차 탄방역종점지 미진입</t>
  </si>
  <si>
    <t>4   
저상</t>
  </si>
  <si>
    <t>막차</t>
  </si>
  <si>
    <t>집중</t>
  </si>
  <si>
    <t>6     
저상</t>
  </si>
  <si>
    <t>시행일</t>
  </si>
  <si>
    <t>2022.03.28</t>
  </si>
  <si>
    <t>휴일</t>
  </si>
  <si>
    <t>수통골</t>
  </si>
  <si>
    <t>탄방역</t>
  </si>
  <si>
    <t>3   
저상</t>
  </si>
  <si>
    <t>5    
저상</t>
  </si>
  <si>
    <t>2023.09.09.</t>
  </si>
  <si>
    <t>2024.02.29</t>
  </si>
  <si>
    <t>저상 4대 순환</t>
  </si>
  <si>
    <t>611번</t>
  </si>
  <si>
    <t>신대차고지</t>
  </si>
  <si>
    <t>세천공원</t>
  </si>
  <si>
    <t>평일</t>
  </si>
  <si>
    <t xml:space="preserve">한일(☎ 936-7710) </t>
  </si>
  <si>
    <t>신대동</t>
  </si>
  <si>
    <t>1
저상</t>
  </si>
  <si>
    <t>막차 세천공원 종점지 미진입</t>
  </si>
  <si>
    <t>3
저상</t>
  </si>
  <si>
    <t>5
저상</t>
  </si>
  <si>
    <t>7
저상</t>
  </si>
  <si>
    <t>9
저상</t>
  </si>
  <si>
    <t>2022.01.07</t>
  </si>
  <si>
    <t>휴일</t>
  </si>
  <si>
    <t>토요일</t>
  </si>
  <si>
    <t>1
저상</t>
  </si>
  <si>
    <t>3
저상</t>
  </si>
  <si>
    <t>5
저상</t>
  </si>
  <si>
    <t>7
저상</t>
  </si>
  <si>
    <t>막차 세천공원종점지 미진입</t>
  </si>
  <si>
    <t>첨단2번</t>
  </si>
  <si>
    <t>첨단2번</t>
  </si>
  <si>
    <t>신탄진(신구교)</t>
  </si>
  <si>
    <t>ALL</t>
  </si>
  <si>
    <t xml:space="preserve">대승(☎ 544-0181) </t>
  </si>
  <si>
    <t>신탄진</t>
  </si>
  <si>
    <t>신구교</t>
  </si>
  <si>
    <t>신구교</t>
  </si>
  <si>
    <t>신구교</t>
  </si>
  <si>
    <t>편도전체</t>
  </si>
  <si>
    <t>대당 왕복횟수</t>
  </si>
  <si>
    <t>둔곡
6:00</t>
  </si>
  <si>
    <t>둔곡
6:10</t>
  </si>
  <si>
    <t>둔곡
6:30</t>
  </si>
  <si>
    <t>기점출발</t>
  </si>
  <si>
    <t>종점출발</t>
  </si>
  <si>
    <t>신탄진 기점지 출발 시간대</t>
  </si>
  <si>
    <t>2022.11.01</t>
  </si>
  <si>
    <t>신탄진</t>
  </si>
  <si>
    <t>신구교</t>
  </si>
  <si>
    <t>신구교</t>
  </si>
  <si>
    <t>편도전체</t>
  </si>
  <si>
    <t>대당 왕복횟수</t>
  </si>
  <si>
    <t>둔곡
6:00</t>
  </si>
  <si>
    <t>둔곡
6:10</t>
  </si>
  <si>
    <t>둔곡
6:30</t>
  </si>
  <si>
    <t>기점출발</t>
  </si>
  <si>
    <t>종점출발</t>
  </si>
  <si>
    <t>66번</t>
  </si>
  <si>
    <t>비래동</t>
  </si>
  <si>
    <t>~</t>
  </si>
  <si>
    <t>판암역</t>
  </si>
  <si>
    <t>ALL</t>
  </si>
  <si>
    <t>평균간격
연산</t>
  </si>
  <si>
    <t>운행사</t>
  </si>
  <si>
    <t>산호(☎ 285-8057)</t>
  </si>
  <si>
    <t>평균간격</t>
  </si>
  <si>
    <t>비래동</t>
  </si>
  <si>
    <t>판암역</t>
  </si>
  <si>
    <t>66번</t>
  </si>
  <si>
    <t>대교(☎ 523-2575)</t>
  </si>
  <si>
    <t>2024.02.29.</t>
  </si>
  <si>
    <t>213번</t>
  </si>
  <si>
    <t>목원대</t>
  </si>
  <si>
    <t>원내동</t>
  </si>
  <si>
    <t>대교(☎ 523-2575</t>
  </si>
  <si>
    <t>산호,대운,동인</t>
  </si>
  <si>
    <t>저상 5대</t>
  </si>
  <si>
    <t>목원대</t>
  </si>
  <si>
    <t>원내동</t>
  </si>
  <si>
    <t>1
산호</t>
  </si>
  <si>
    <t>2
산호</t>
  </si>
  <si>
    <t>3
동인</t>
  </si>
  <si>
    <t>4
대운</t>
  </si>
  <si>
    <t>5
대운</t>
  </si>
  <si>
    <t xml:space="preserve">2024.02.29 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</si>
</sst>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"/>
    <numFmt numFmtId="181" formatCode="#,##0_);[Red]\(#,##0\)"/>
    <numFmt numFmtId="182" formatCode="#,##0.0_);[Red]\(#,##0.0\)"/>
    <numFmt numFmtId="183" formatCode="#,##0.00_);[Red]\(#,##0.00\)"/>
    <numFmt numFmtId="184" formatCode="_-* #,##0.0_-;\-* #,##0.0_-;_-* &quot;-&quot;_-;_-@_-"/>
    <numFmt numFmtId="185" formatCode="mm&quot;월&quot;\ dd&quot;일&quot;"/>
    <numFmt numFmtId="186" formatCode="h:mm;@"/>
    <numFmt numFmtId="187" formatCode="00&quot;:&quot;00"/>
    <numFmt numFmtId="188" formatCode="0&quot;:&quot;00"/>
    <numFmt numFmtId="189" formatCode="#&quot;:&quot;00"/>
    <numFmt numFmtId="190" formatCode="_-* #,##0.00_-;\-* #,##0.00_-;_-* &quot;-&quot;_-;_-@_-"/>
    <numFmt numFmtId="191" formatCode="_-* #,##0.0_-;\-* #,##0.0_-;_-* &quot;-&quot;?_-;_-@_-"/>
    <numFmt numFmtId="192" formatCode="0.00_ "/>
    <numFmt numFmtId="193" formatCode="hh:mm"/>
    <numFmt numFmtId="194" formatCode="0_);[Red]\(0\)"/>
    <numFmt numFmtId="195" formatCode="0_ "/>
    <numFmt numFmtId="196" formatCode="00"/>
    <numFmt numFmtId="197" formatCode="0.00_);[Red]\(0.00\)"/>
    <numFmt numFmtId="198" formatCode="h:mm\ "/>
    <numFmt numFmtId="199" formatCode="0;[Red]0"/>
    <numFmt numFmtId="200" formatCode="0.00;[Red]0.00"/>
    <numFmt numFmtId="201" formatCode="#,##0.000_);[Red]\(#,##0.000\)"/>
    <numFmt numFmtId="202" formatCode="_-* #,##0.00_-;\-* #,##0.00_-;_-* &quot;-&quot;?_-;_-@_-"/>
    <numFmt numFmtId="203" formatCode="#,##0.00_ "/>
    <numFmt numFmtId="204" formatCode="#,##0.00;[Red]#,##0.00"/>
    <numFmt numFmtId="205" formatCode="[$€-2]\ #,##0.00_);[Red]\([$€-2]\ #,##0.00\)"/>
    <numFmt numFmtId="206" formatCode="0.00;_甄"/>
    <numFmt numFmtId="207" formatCode="hh:mm\ "/>
    <numFmt numFmtId="208" formatCode="[$-412]AM/PM\ h:mm:ss"/>
    <numFmt numFmtId="209" formatCode="[m]"/>
    <numFmt numFmtId="210" formatCode="h:mm:ss;@"/>
  </numFmts>
  <fonts count="63">
    <font>
      <sz val="11"/>
      <name val="돋움"/>
      <family val="3"/>
    </font>
    <font>
      <sz val="10"/>
      <name val="굴림체"/>
      <family val="3"/>
    </font>
    <font>
      <sz val="8"/>
      <name val="돋움"/>
      <family val="3"/>
    </font>
    <font>
      <b/>
      <sz val="20"/>
      <name val="굴림체"/>
      <family val="3"/>
    </font>
    <font>
      <b/>
      <sz val="18"/>
      <name val="굴림체"/>
      <family val="3"/>
    </font>
    <font>
      <sz val="9"/>
      <name val="굴림체"/>
      <family val="3"/>
    </font>
    <font>
      <sz val="12"/>
      <name val="굴림체"/>
      <family val="3"/>
    </font>
    <font>
      <b/>
      <sz val="10"/>
      <name val="굴림체"/>
      <family val="3"/>
    </font>
    <font>
      <u val="single"/>
      <sz val="11"/>
      <color indexed="12"/>
      <name val="돋움"/>
      <family val="3"/>
    </font>
    <font>
      <sz val="11"/>
      <color indexed="8"/>
      <name val="맑은 고딕"/>
      <family val="3"/>
    </font>
    <font>
      <u val="single"/>
      <sz val="11"/>
      <color indexed="36"/>
      <name val="돋움"/>
      <family val="3"/>
    </font>
    <font>
      <b/>
      <sz val="9"/>
      <name val="굴림체"/>
      <family val="3"/>
    </font>
    <font>
      <b/>
      <sz val="11"/>
      <name val="돋움"/>
      <family val="3"/>
    </font>
    <font>
      <sz val="9"/>
      <name val="굴림"/>
      <family val="3"/>
    </font>
    <font>
      <sz val="6"/>
      <name val="굴림체"/>
      <family val="3"/>
    </font>
    <font>
      <sz val="8"/>
      <name val="굴림체"/>
      <family val="3"/>
    </font>
    <font>
      <sz val="8"/>
      <name val="맑은 고딕"/>
      <family val="3"/>
    </font>
    <font>
      <sz val="11"/>
      <name val="굴림체"/>
      <family val="3"/>
    </font>
    <font>
      <sz val="9"/>
      <name val="돋움"/>
      <family val="3"/>
    </font>
    <font>
      <b/>
      <sz val="9"/>
      <name val="돋움"/>
      <family val="3"/>
    </font>
    <font>
      <b/>
      <sz val="9"/>
      <name val="Tahom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굴림체"/>
      <family val="3"/>
    </font>
    <font>
      <sz val="10"/>
      <color indexed="13"/>
      <name val="굴림체"/>
      <family val="3"/>
    </font>
    <font>
      <sz val="9"/>
      <color indexed="8"/>
      <name val="굴림체"/>
      <family val="3"/>
    </font>
    <font>
      <b/>
      <sz val="18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FF00"/>
      <name val="굴림체"/>
      <family val="3"/>
    </font>
    <font>
      <sz val="9"/>
      <color theme="1"/>
      <name val="굴림체"/>
      <family val="3"/>
    </font>
    <font>
      <sz val="9"/>
      <color rgb="FFFF0000"/>
      <name val="굴림체"/>
      <family val="3"/>
    </font>
    <font>
      <b/>
      <sz val="18"/>
      <color rgb="FFFF0000"/>
      <name val="굴림체"/>
      <family val="3"/>
    </font>
    <font>
      <b/>
      <sz val="8"/>
      <name val="돋움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20" fontId="5" fillId="0" borderId="10" xfId="0" applyNumberFormat="1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2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2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20" fontId="1" fillId="35" borderId="10" xfId="0" applyNumberFormat="1" applyFont="1" applyFill="1" applyBorder="1" applyAlignment="1" applyProtection="1">
      <alignment horizontal="center" vertical="center"/>
      <protection locked="0"/>
    </xf>
    <xf numFmtId="20" fontId="5" fillId="35" borderId="15" xfId="0" applyNumberFormat="1" applyFont="1" applyFill="1" applyBorder="1" applyAlignment="1" applyProtection="1">
      <alignment horizontal="center" vertical="center"/>
      <protection locked="0"/>
    </xf>
    <xf numFmtId="20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20" fontId="5" fillId="34" borderId="13" xfId="0" applyNumberFormat="1" applyFont="1" applyFill="1" applyBorder="1" applyAlignment="1" applyProtection="1">
      <alignment horizontal="center" vertical="center"/>
      <protection locked="0"/>
    </xf>
    <xf numFmtId="20" fontId="5" fillId="34" borderId="17" xfId="0" applyNumberFormat="1" applyFont="1" applyFill="1" applyBorder="1" applyAlignment="1" applyProtection="1">
      <alignment horizontal="center" vertical="center"/>
      <protection locked="0"/>
    </xf>
    <xf numFmtId="20" fontId="5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210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" fillId="34" borderId="0" xfId="0" applyFont="1" applyFill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/>
      <protection locked="0"/>
    </xf>
    <xf numFmtId="0" fontId="4" fillId="36" borderId="11" xfId="0" applyFont="1" applyFill="1" applyBorder="1" applyAlignment="1" applyProtection="1">
      <alignment horizontal="center" vertical="center" shrinkToFit="1"/>
      <protection locked="0"/>
    </xf>
    <xf numFmtId="0" fontId="4" fillId="36" borderId="0" xfId="0" applyFont="1" applyFill="1" applyBorder="1" applyAlignment="1" applyProtection="1">
      <alignment horizontal="center" vertical="center"/>
      <protection locked="0"/>
    </xf>
    <xf numFmtId="210" fontId="1" fillId="36" borderId="0" xfId="0" applyNumberFormat="1" applyFont="1" applyFill="1" applyAlignment="1" applyProtection="1">
      <alignment horizontal="center" vertical="center"/>
      <protection locked="0"/>
    </xf>
    <xf numFmtId="0" fontId="1" fillId="36" borderId="0" xfId="0" applyFont="1" applyFill="1" applyAlignment="1" applyProtection="1">
      <alignment horizontal="center" vertical="center" wrapText="1"/>
      <protection locked="0"/>
    </xf>
    <xf numFmtId="210" fontId="5" fillId="36" borderId="0" xfId="0" applyNumberFormat="1" applyFont="1" applyFill="1" applyAlignment="1" applyProtection="1">
      <alignment horizontal="center" vertical="center"/>
      <protection locked="0"/>
    </xf>
    <xf numFmtId="0" fontId="5" fillId="36" borderId="0" xfId="0" applyFont="1" applyFill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 shrinkToFit="1"/>
      <protection locked="0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5" fillId="36" borderId="14" xfId="0" applyFont="1" applyFill="1" applyBorder="1" applyAlignment="1" applyProtection="1">
      <alignment horizontal="center" vertical="center"/>
      <protection locked="0"/>
    </xf>
    <xf numFmtId="20" fontId="5" fillId="36" borderId="10" xfId="0" applyNumberFormat="1" applyFont="1" applyFill="1" applyBorder="1" applyAlignment="1">
      <alignment horizontal="center" vertical="center"/>
    </xf>
    <xf numFmtId="181" fontId="5" fillId="36" borderId="10" xfId="0" applyNumberFormat="1" applyFont="1" applyFill="1" applyBorder="1" applyAlignment="1" applyProtection="1">
      <alignment horizontal="center" vertical="center"/>
      <protection locked="0"/>
    </xf>
    <xf numFmtId="183" fontId="5" fillId="36" borderId="10" xfId="0" applyNumberFormat="1" applyFont="1" applyFill="1" applyBorder="1" applyAlignment="1" applyProtection="1">
      <alignment horizontal="center" vertical="center"/>
      <protection locked="0"/>
    </xf>
    <xf numFmtId="194" fontId="5" fillId="36" borderId="10" xfId="0" applyNumberFormat="1" applyFont="1" applyFill="1" applyBorder="1" applyAlignment="1" applyProtection="1">
      <alignment horizontal="center" vertical="center"/>
      <protection locked="0"/>
    </xf>
    <xf numFmtId="20" fontId="1" fillId="36" borderId="0" xfId="0" applyNumberFormat="1" applyFont="1" applyFill="1" applyAlignment="1" applyProtection="1">
      <alignment horizontal="center" vertical="center"/>
      <protection locked="0"/>
    </xf>
    <xf numFmtId="20" fontId="5" fillId="36" borderId="10" xfId="0" applyNumberFormat="1" applyFont="1" applyFill="1" applyBorder="1" applyAlignment="1" applyProtection="1">
      <alignment horizontal="center" vertical="center"/>
      <protection locked="0"/>
    </xf>
    <xf numFmtId="20" fontId="5" fillId="36" borderId="14" xfId="0" applyNumberFormat="1" applyFont="1" applyFill="1" applyBorder="1" applyAlignment="1" applyProtection="1">
      <alignment horizontal="center" vertical="center"/>
      <protection locked="0"/>
    </xf>
    <xf numFmtId="20" fontId="1" fillId="36" borderId="10" xfId="0" applyNumberFormat="1" applyFont="1" applyFill="1" applyBorder="1" applyAlignment="1" applyProtection="1">
      <alignment horizontal="center" vertical="center"/>
      <protection locked="0"/>
    </xf>
    <xf numFmtId="20" fontId="5" fillId="36" borderId="15" xfId="0" applyNumberFormat="1" applyFont="1" applyFill="1" applyBorder="1" applyAlignment="1">
      <alignment horizontal="center" vertical="center"/>
    </xf>
    <xf numFmtId="20" fontId="5" fillId="36" borderId="15" xfId="0" applyNumberFormat="1" applyFont="1" applyFill="1" applyBorder="1" applyAlignment="1" applyProtection="1">
      <alignment horizontal="center" vertical="center"/>
      <protection locked="0"/>
    </xf>
    <xf numFmtId="0" fontId="5" fillId="36" borderId="18" xfId="0" applyFont="1" applyFill="1" applyBorder="1" applyAlignment="1" applyProtection="1">
      <alignment horizontal="center" vertical="center"/>
      <protection locked="0"/>
    </xf>
    <xf numFmtId="20" fontId="5" fillId="36" borderId="13" xfId="0" applyNumberFormat="1" applyFont="1" applyFill="1" applyBorder="1" applyAlignment="1" applyProtection="1">
      <alignment horizontal="center" vertical="center"/>
      <protection locked="0"/>
    </xf>
    <xf numFmtId="20" fontId="5" fillId="36" borderId="17" xfId="0" applyNumberFormat="1" applyFont="1" applyFill="1" applyBorder="1" applyAlignment="1" applyProtection="1">
      <alignment horizontal="center" vertical="center"/>
      <protection locked="0"/>
    </xf>
    <xf numFmtId="0" fontId="5" fillId="36" borderId="16" xfId="0" applyFont="1" applyFill="1" applyBorder="1" applyAlignment="1" applyProtection="1">
      <alignment horizontal="center" vertical="center" wrapText="1"/>
      <protection locked="0"/>
    </xf>
    <xf numFmtId="183" fontId="5" fillId="36" borderId="14" xfId="0" applyNumberFormat="1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210" fontId="1" fillId="35" borderId="0" xfId="0" applyNumberFormat="1" applyFont="1" applyFill="1" applyAlignment="1" applyProtection="1">
      <alignment horizontal="center" vertical="center"/>
      <protection locked="0"/>
    </xf>
    <xf numFmtId="194" fontId="5" fillId="35" borderId="10" xfId="0" applyNumberFormat="1" applyFont="1" applyFill="1" applyBorder="1" applyAlignment="1" applyProtection="1">
      <alignment horizontal="center" vertical="center"/>
      <protection locked="0"/>
    </xf>
    <xf numFmtId="20" fontId="1" fillId="35" borderId="0" xfId="0" applyNumberFormat="1" applyFont="1" applyFill="1" applyAlignment="1" applyProtection="1">
      <alignment horizontal="center" vertical="center"/>
      <protection locked="0"/>
    </xf>
    <xf numFmtId="0" fontId="5" fillId="36" borderId="16" xfId="0" applyFont="1" applyFill="1" applyBorder="1" applyAlignment="1">
      <alignment horizontal="center" vertical="center" wrapText="1"/>
    </xf>
    <xf numFmtId="0" fontId="1" fillId="36" borderId="0" xfId="0" applyFont="1" applyFill="1" applyAlignment="1" applyProtection="1">
      <alignment horizontal="left" vertical="center"/>
      <protection locked="0"/>
    </xf>
    <xf numFmtId="20" fontId="5" fillId="36" borderId="0" xfId="0" applyNumberFormat="1" applyFont="1" applyFill="1" applyAlignment="1" applyProtection="1">
      <alignment horizontal="center" vertical="center"/>
      <protection locked="0"/>
    </xf>
    <xf numFmtId="20" fontId="5" fillId="36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20" fontId="5" fillId="36" borderId="10" xfId="0" applyNumberFormat="1" applyFont="1" applyFill="1" applyBorder="1" applyAlignment="1">
      <alignment horizontal="center" vertical="center" wrapText="1"/>
    </xf>
    <xf numFmtId="20" fontId="5" fillId="36" borderId="19" xfId="0" applyNumberFormat="1" applyFont="1" applyFill="1" applyBorder="1" applyAlignment="1" applyProtection="1">
      <alignment horizontal="center" vertical="center"/>
      <protection locked="0"/>
    </xf>
    <xf numFmtId="20" fontId="5" fillId="36" borderId="20" xfId="0" applyNumberFormat="1" applyFont="1" applyFill="1" applyBorder="1" applyAlignment="1" applyProtection="1">
      <alignment horizontal="center" vertical="center"/>
      <protection locked="0"/>
    </xf>
    <xf numFmtId="20" fontId="5" fillId="36" borderId="21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Alignment="1" applyProtection="1">
      <alignment horizontal="center" vertical="center"/>
      <protection locked="0"/>
    </xf>
    <xf numFmtId="0" fontId="1" fillId="36" borderId="0" xfId="0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22" xfId="0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Alignment="1" applyProtection="1">
      <alignment horizontal="center" vertical="center"/>
      <protection locked="0"/>
    </xf>
    <xf numFmtId="0" fontId="1" fillId="35" borderId="0" xfId="0" applyFont="1" applyFill="1" applyAlignment="1" applyProtection="1">
      <alignment horizontal="left" vertical="center"/>
      <protection locked="0"/>
    </xf>
    <xf numFmtId="20" fontId="5" fillId="34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20" fontId="13" fillId="34" borderId="10" xfId="0" applyNumberFormat="1" applyFont="1" applyFill="1" applyBorder="1" applyAlignment="1">
      <alignment horizontal="center" vertical="center"/>
    </xf>
    <xf numFmtId="20" fontId="5" fillId="34" borderId="10" xfId="90" applyNumberFormat="1" applyFont="1" applyFill="1" applyBorder="1" applyAlignment="1">
      <alignment horizontal="center" vertical="center"/>
      <protection/>
    </xf>
    <xf numFmtId="20" fontId="1" fillId="35" borderId="10" xfId="90" applyNumberFormat="1" applyFont="1" applyFill="1" applyBorder="1" applyAlignment="1" applyProtection="1">
      <alignment horizontal="center" vertical="center"/>
      <protection locked="0"/>
    </xf>
    <xf numFmtId="20" fontId="5" fillId="35" borderId="15" xfId="90" applyNumberFormat="1" applyFont="1" applyFill="1" applyBorder="1" applyAlignment="1" applyProtection="1">
      <alignment horizontal="center" vertical="center"/>
      <protection locked="0"/>
    </xf>
    <xf numFmtId="20" fontId="5" fillId="0" borderId="10" xfId="90" applyNumberFormat="1" applyFont="1" applyFill="1" applyBorder="1" applyAlignment="1" applyProtection="1">
      <alignment horizontal="center" vertical="center"/>
      <protection locked="0"/>
    </xf>
    <xf numFmtId="20" fontId="5" fillId="0" borderId="14" xfId="90" applyNumberFormat="1" applyFont="1" applyFill="1" applyBorder="1" applyAlignment="1" applyProtection="1">
      <alignment horizontal="center" vertical="center"/>
      <protection locked="0"/>
    </xf>
    <xf numFmtId="183" fontId="5" fillId="35" borderId="10" xfId="0" applyNumberFormat="1" applyFont="1" applyFill="1" applyBorder="1" applyAlignment="1" applyProtection="1">
      <alignment horizontal="center" vertical="center"/>
      <protection locked="0"/>
    </xf>
    <xf numFmtId="20" fontId="1" fillId="34" borderId="0" xfId="0" applyNumberFormat="1" applyFont="1" applyFill="1" applyAlignment="1" applyProtection="1">
      <alignment horizontal="center" vertical="center"/>
      <protection locked="0"/>
    </xf>
    <xf numFmtId="0" fontId="5" fillId="35" borderId="16" xfId="78" applyFont="1" applyFill="1" applyBorder="1" applyAlignment="1" applyProtection="1">
      <alignment horizontal="center" vertical="center"/>
      <protection locked="0"/>
    </xf>
    <xf numFmtId="20" fontId="5" fillId="34" borderId="10" xfId="75" applyNumberFormat="1" applyFont="1" applyFill="1" applyBorder="1" applyAlignment="1">
      <alignment horizontal="center" vertical="center" shrinkToFit="1"/>
      <protection/>
    </xf>
    <xf numFmtId="20" fontId="5" fillId="35" borderId="21" xfId="0" applyNumberFormat="1" applyFont="1" applyFill="1" applyBorder="1" applyAlignment="1">
      <alignment horizontal="center" vertical="center"/>
    </xf>
    <xf numFmtId="20" fontId="5" fillId="0" borderId="23" xfId="0" applyNumberFormat="1" applyFont="1" applyFill="1" applyBorder="1" applyAlignment="1" applyProtection="1">
      <alignment horizontal="center" vertical="center"/>
      <protection locked="0"/>
    </xf>
    <xf numFmtId="20" fontId="5" fillId="34" borderId="23" xfId="0" applyNumberFormat="1" applyFont="1" applyFill="1" applyBorder="1" applyAlignment="1" applyProtection="1">
      <alignment horizontal="center" vertical="center"/>
      <protection locked="0"/>
    </xf>
    <xf numFmtId="20" fontId="5" fillId="34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75" applyFont="1" applyFill="1" applyBorder="1" applyAlignment="1" applyProtection="1">
      <alignment horizontal="center" vertical="center" wrapText="1"/>
      <protection locked="0"/>
    </xf>
    <xf numFmtId="181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8" fillId="35" borderId="0" xfId="0" applyFont="1" applyFill="1" applyAlignment="1" applyProtection="1">
      <alignment horizontal="center" vertical="center"/>
      <protection locked="0"/>
    </xf>
    <xf numFmtId="186" fontId="58" fillId="35" borderId="0" xfId="0" applyNumberFormat="1" applyFont="1" applyFill="1" applyAlignment="1" applyProtection="1">
      <alignment horizontal="center" vertical="center"/>
      <protection locked="0"/>
    </xf>
    <xf numFmtId="0" fontId="59" fillId="34" borderId="16" xfId="75" applyFont="1" applyFill="1" applyBorder="1" applyAlignment="1" applyProtection="1">
      <alignment horizontal="center" vertical="center" wrapText="1"/>
      <protection locked="0"/>
    </xf>
    <xf numFmtId="20" fontId="5" fillId="0" borderId="21" xfId="0" applyNumberFormat="1" applyFont="1" applyFill="1" applyBorder="1" applyAlignment="1">
      <alignment horizontal="center" vertical="center"/>
    </xf>
    <xf numFmtId="186" fontId="1" fillId="35" borderId="0" xfId="0" applyNumberFormat="1" applyFont="1" applyFill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5" fillId="0" borderId="10" xfId="75" applyFont="1" applyFill="1" applyBorder="1" applyAlignment="1" applyProtection="1">
      <alignment horizontal="center" vertical="center"/>
      <protection locked="0"/>
    </xf>
    <xf numFmtId="186" fontId="5" fillId="0" borderId="10" xfId="77" applyNumberFormat="1" applyFont="1" applyFill="1" applyBorder="1" applyAlignment="1" applyProtection="1">
      <alignment horizontal="center" vertical="center" wrapText="1"/>
      <protection locked="0"/>
    </xf>
    <xf numFmtId="186" fontId="59" fillId="0" borderId="10" xfId="77" applyNumberFormat="1" applyFont="1" applyFill="1" applyBorder="1" applyAlignment="1" applyProtection="1">
      <alignment horizontal="center" vertical="center" wrapText="1"/>
      <protection locked="0"/>
    </xf>
    <xf numFmtId="186" fontId="5" fillId="34" borderId="10" xfId="77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>
      <alignment vertical="center"/>
    </xf>
    <xf numFmtId="0" fontId="5" fillId="36" borderId="16" xfId="75" applyFont="1" applyFill="1" applyBorder="1" applyAlignment="1" applyProtection="1">
      <alignment horizontal="center" vertical="center" wrapText="1"/>
      <protection locked="0"/>
    </xf>
    <xf numFmtId="0" fontId="17" fillId="36" borderId="10" xfId="75" applyFont="1" applyFill="1" applyBorder="1" applyAlignment="1" applyProtection="1">
      <alignment horizontal="center" vertical="center"/>
      <protection locked="0"/>
    </xf>
    <xf numFmtId="186" fontId="17" fillId="36" borderId="10" xfId="77" applyNumberFormat="1" applyFont="1" applyFill="1" applyBorder="1" applyAlignment="1" applyProtection="1">
      <alignment horizontal="center" vertical="center" wrapText="1"/>
      <protection locked="0"/>
    </xf>
    <xf numFmtId="186" fontId="5" fillId="36" borderId="0" xfId="0" applyNumberFormat="1" applyFont="1" applyFill="1" applyAlignment="1" applyProtection="1">
      <alignment horizontal="center" vertical="center"/>
      <protection locked="0"/>
    </xf>
    <xf numFmtId="0" fontId="58" fillId="36" borderId="0" xfId="0" applyFont="1" applyFill="1" applyAlignment="1" applyProtection="1">
      <alignment horizontal="center" vertical="center"/>
      <protection locked="0"/>
    </xf>
    <xf numFmtId="186" fontId="58" fillId="36" borderId="0" xfId="0" applyNumberFormat="1" applyFont="1" applyFill="1" applyAlignment="1" applyProtection="1">
      <alignment horizontal="center" vertical="center"/>
      <protection locked="0"/>
    </xf>
    <xf numFmtId="0" fontId="59" fillId="36" borderId="16" xfId="75" applyFont="1" applyFill="1" applyBorder="1" applyAlignment="1" applyProtection="1">
      <alignment horizontal="center" vertical="center" wrapText="1"/>
      <protection locked="0"/>
    </xf>
    <xf numFmtId="186" fontId="1" fillId="36" borderId="0" xfId="0" applyNumberFormat="1" applyFont="1" applyFill="1" applyAlignment="1" applyProtection="1">
      <alignment horizontal="center" vertical="center"/>
      <protection locked="0"/>
    </xf>
    <xf numFmtId="20" fontId="5" fillId="36" borderId="10" xfId="75" applyNumberFormat="1" applyFont="1" applyFill="1" applyBorder="1" applyAlignment="1">
      <alignment horizontal="center" vertical="center" shrinkToFit="1"/>
      <protection/>
    </xf>
    <xf numFmtId="20" fontId="5" fillId="36" borderId="23" xfId="0" applyNumberFormat="1" applyFont="1" applyFill="1" applyBorder="1" applyAlignment="1" applyProtection="1">
      <alignment horizontal="center" vertical="center"/>
      <protection locked="0"/>
    </xf>
    <xf numFmtId="20" fontId="5" fillId="36" borderId="24" xfId="0" applyNumberFormat="1" applyFont="1" applyFill="1" applyBorder="1" applyAlignment="1" applyProtection="1">
      <alignment horizontal="center" vertical="center"/>
      <protection locked="0"/>
    </xf>
    <xf numFmtId="0" fontId="5" fillId="36" borderId="10" xfId="75" applyFont="1" applyFill="1" applyBorder="1" applyAlignment="1" applyProtection="1">
      <alignment horizontal="center" vertical="center"/>
      <protection locked="0"/>
    </xf>
    <xf numFmtId="186" fontId="5" fillId="36" borderId="10" xfId="77" applyNumberFormat="1" applyFont="1" applyFill="1" applyBorder="1" applyAlignment="1" applyProtection="1">
      <alignment horizontal="center" vertical="center" wrapText="1"/>
      <protection locked="0"/>
    </xf>
    <xf numFmtId="186" fontId="59" fillId="36" borderId="10" xfId="77" applyNumberFormat="1" applyFont="1" applyFill="1" applyBorder="1" applyAlignment="1" applyProtection="1">
      <alignment horizontal="center" vertical="center" wrapText="1"/>
      <protection locked="0"/>
    </xf>
    <xf numFmtId="186" fontId="5" fillId="37" borderId="10" xfId="77" applyNumberFormat="1" applyFont="1" applyFill="1" applyBorder="1" applyAlignment="1" applyProtection="1">
      <alignment horizontal="center" vertical="center" wrapText="1"/>
      <protection locked="0"/>
    </xf>
    <xf numFmtId="20" fontId="5" fillId="0" borderId="10" xfId="75" applyNumberFormat="1" applyFont="1" applyFill="1" applyBorder="1" applyAlignment="1" applyProtection="1">
      <alignment horizontal="center" vertical="center"/>
      <protection locked="0"/>
    </xf>
    <xf numFmtId="20" fontId="11" fillId="38" borderId="10" xfId="101" applyNumberFormat="1" applyFont="1" applyFill="1" applyBorder="1" applyAlignment="1">
      <alignment horizontal="center" vertical="center"/>
      <protection/>
    </xf>
    <xf numFmtId="20" fontId="5" fillId="0" borderId="10" xfId="101" applyNumberFormat="1" applyFont="1" applyFill="1" applyBorder="1" applyAlignment="1">
      <alignment horizontal="center" vertical="center"/>
      <protection/>
    </xf>
    <xf numFmtId="20" fontId="5" fillId="0" borderId="10" xfId="101" applyNumberFormat="1" applyFont="1" applyFill="1" applyBorder="1" applyAlignment="1">
      <alignment horizontal="center" vertical="center" wrapText="1"/>
      <protection/>
    </xf>
    <xf numFmtId="0" fontId="1" fillId="35" borderId="10" xfId="75" applyFont="1" applyFill="1" applyBorder="1" applyAlignment="1" applyProtection="1">
      <alignment horizontal="center" vertical="center" wrapText="1"/>
      <protection locked="0"/>
    </xf>
    <xf numFmtId="20" fontId="11" fillId="37" borderId="10" xfId="101" applyNumberFormat="1" applyFont="1" applyFill="1" applyBorder="1" applyAlignment="1">
      <alignment horizontal="center" vertical="center" wrapText="1"/>
      <protection/>
    </xf>
    <xf numFmtId="194" fontId="5" fillId="35" borderId="15" xfId="0" applyNumberFormat="1" applyFont="1" applyFill="1" applyBorder="1" applyAlignment="1" applyProtection="1">
      <alignment horizontal="center" vertical="center"/>
      <protection locked="0"/>
    </xf>
    <xf numFmtId="20" fontId="18" fillId="0" borderId="10" xfId="101" applyNumberFormat="1" applyFont="1" applyFill="1" applyBorder="1" applyAlignment="1">
      <alignment horizontal="center" vertical="center"/>
      <protection/>
    </xf>
    <xf numFmtId="0" fontId="5" fillId="0" borderId="16" xfId="78" applyFont="1" applyFill="1" applyBorder="1" applyAlignment="1" applyProtection="1">
      <alignment horizontal="center" vertical="center" wrapText="1"/>
      <protection locked="0"/>
    </xf>
    <xf numFmtId="0" fontId="1" fillId="35" borderId="0" xfId="75" applyFont="1" applyFill="1" applyAlignment="1" applyProtection="1">
      <alignment horizontal="center" vertical="center" wrapText="1"/>
      <protection locked="0"/>
    </xf>
    <xf numFmtId="20" fontId="5" fillId="34" borderId="10" xfId="101" applyNumberFormat="1" applyFont="1" applyFill="1" applyBorder="1" applyAlignment="1">
      <alignment horizontal="center" vertical="center" wrapText="1"/>
      <protection/>
    </xf>
    <xf numFmtId="20" fontId="18" fillId="34" borderId="10" xfId="101" applyNumberFormat="1" applyFont="1" applyFill="1" applyBorder="1" applyAlignment="1">
      <alignment horizontal="center" vertical="center"/>
      <protection/>
    </xf>
    <xf numFmtId="209" fontId="0" fillId="34" borderId="10" xfId="102" applyNumberFormat="1" applyFont="1" applyFill="1" applyBorder="1">
      <alignment vertical="center"/>
      <protection/>
    </xf>
    <xf numFmtId="20" fontId="11" fillId="0" borderId="10" xfId="101" applyNumberFormat="1" applyFont="1" applyFill="1" applyBorder="1" applyAlignment="1">
      <alignment horizontal="center" vertical="center" wrapText="1"/>
      <protection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36" borderId="28" xfId="78" applyFont="1" applyFill="1" applyBorder="1" applyAlignment="1" applyProtection="1">
      <alignment horizontal="center" vertical="center" wrapText="1"/>
      <protection locked="0"/>
    </xf>
    <xf numFmtId="20" fontId="5" fillId="36" borderId="10" xfId="75" applyNumberFormat="1" applyFont="1" applyFill="1" applyBorder="1" applyAlignment="1" applyProtection="1">
      <alignment horizontal="center" vertical="center"/>
      <protection locked="0"/>
    </xf>
    <xf numFmtId="20" fontId="11" fillId="36" borderId="10" xfId="101" applyNumberFormat="1" applyFont="1" applyFill="1" applyBorder="1" applyAlignment="1">
      <alignment horizontal="center" vertical="center"/>
      <protection/>
    </xf>
    <xf numFmtId="20" fontId="5" fillId="36" borderId="10" xfId="101" applyNumberFormat="1" applyFont="1" applyFill="1" applyBorder="1" applyAlignment="1">
      <alignment horizontal="center" vertical="center"/>
      <protection/>
    </xf>
    <xf numFmtId="20" fontId="5" fillId="36" borderId="10" xfId="101" applyNumberFormat="1" applyFont="1" applyFill="1" applyBorder="1" applyAlignment="1">
      <alignment horizontal="center" vertical="center" wrapText="1"/>
      <protection/>
    </xf>
    <xf numFmtId="181" fontId="5" fillId="36" borderId="15" xfId="0" applyNumberFormat="1" applyFont="1" applyFill="1" applyBorder="1" applyAlignment="1" applyProtection="1">
      <alignment horizontal="center" vertical="center"/>
      <protection locked="0"/>
    </xf>
    <xf numFmtId="0" fontId="1" fillId="36" borderId="10" xfId="75" applyFont="1" applyFill="1" applyBorder="1" applyAlignment="1" applyProtection="1">
      <alignment horizontal="center" vertical="center" wrapText="1"/>
      <protection locked="0"/>
    </xf>
    <xf numFmtId="20" fontId="11" fillId="36" borderId="10" xfId="101" applyNumberFormat="1" applyFont="1" applyFill="1" applyBorder="1" applyAlignment="1">
      <alignment horizontal="center" vertical="center" wrapText="1"/>
      <protection/>
    </xf>
    <xf numFmtId="194" fontId="5" fillId="36" borderId="15" xfId="0" applyNumberFormat="1" applyFont="1" applyFill="1" applyBorder="1" applyAlignment="1" applyProtection="1">
      <alignment horizontal="center" vertical="center"/>
      <protection locked="0"/>
    </xf>
    <xf numFmtId="197" fontId="5" fillId="36" borderId="15" xfId="0" applyNumberFormat="1" applyFont="1" applyFill="1" applyBorder="1" applyAlignment="1" applyProtection="1">
      <alignment horizontal="center" vertical="center"/>
      <protection locked="0"/>
    </xf>
    <xf numFmtId="0" fontId="5" fillId="36" borderId="28" xfId="78" applyFont="1" applyFill="1" applyBorder="1" applyAlignment="1" applyProtection="1">
      <alignment horizontal="center" vertical="center"/>
      <protection locked="0"/>
    </xf>
    <xf numFmtId="20" fontId="18" fillId="36" borderId="10" xfId="101" applyNumberFormat="1" applyFont="1" applyFill="1" applyBorder="1" applyAlignment="1">
      <alignment horizontal="center" vertical="center"/>
      <protection/>
    </xf>
    <xf numFmtId="209" fontId="0" fillId="36" borderId="10" xfId="102" applyNumberFormat="1" applyFont="1" applyFill="1" applyBorder="1">
      <alignment vertical="center"/>
      <protection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5" fillId="36" borderId="16" xfId="78" applyFont="1" applyFill="1" applyBorder="1" applyAlignment="1" applyProtection="1">
      <alignment horizontal="center" vertical="center" wrapText="1"/>
      <protection locked="0"/>
    </xf>
    <xf numFmtId="0" fontId="1" fillId="36" borderId="0" xfId="75" applyFont="1" applyFill="1" applyAlignment="1" applyProtection="1">
      <alignment horizontal="center" vertical="center" wrapText="1"/>
      <protection locked="0"/>
    </xf>
    <xf numFmtId="209" fontId="0" fillId="36" borderId="10" xfId="102" applyNumberFormat="1" applyFont="1" applyFill="1" applyBorder="1">
      <alignment vertical="center"/>
      <protection/>
    </xf>
    <xf numFmtId="0" fontId="5" fillId="36" borderId="16" xfId="78" applyFont="1" applyFill="1" applyBorder="1" applyAlignment="1" applyProtection="1">
      <alignment horizontal="center" vertical="center"/>
      <protection locked="0"/>
    </xf>
    <xf numFmtId="0" fontId="5" fillId="36" borderId="18" xfId="0" applyFont="1" applyFill="1" applyBorder="1" applyAlignment="1" applyProtection="1">
      <alignment horizontal="center" vertical="center" wrapText="1"/>
      <protection locked="0"/>
    </xf>
    <xf numFmtId="210" fontId="1" fillId="0" borderId="0" xfId="0" applyNumberFormat="1" applyFont="1" applyFill="1" applyAlignment="1" applyProtection="1">
      <alignment horizontal="center" vertical="center"/>
      <protection locked="0"/>
    </xf>
    <xf numFmtId="20" fontId="1" fillId="0" borderId="0" xfId="0" applyNumberFormat="1" applyFont="1" applyFill="1" applyAlignment="1" applyProtection="1">
      <alignment horizontal="center" vertical="center"/>
      <protection locked="0"/>
    </xf>
    <xf numFmtId="181" fontId="5" fillId="0" borderId="10" xfId="0" applyNumberFormat="1" applyFont="1" applyFill="1" applyBorder="1" applyAlignment="1" applyProtection="1">
      <alignment horizontal="center" vertical="center"/>
      <protection locked="0"/>
    </xf>
    <xf numFmtId="183" fontId="5" fillId="0" borderId="10" xfId="0" applyNumberFormat="1" applyFont="1" applyFill="1" applyBorder="1" applyAlignment="1" applyProtection="1">
      <alignment horizontal="center" vertical="center"/>
      <protection locked="0"/>
    </xf>
    <xf numFmtId="19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75" applyFont="1" applyFill="1" applyBorder="1" applyAlignment="1" applyProtection="1">
      <alignment horizontal="center" vertical="center" wrapText="1"/>
      <protection locked="0"/>
    </xf>
    <xf numFmtId="20" fontId="5" fillId="0" borderId="23" xfId="91" applyNumberFormat="1" applyFont="1" applyFill="1" applyBorder="1" applyAlignment="1">
      <alignment horizontal="center" vertical="center"/>
      <protection/>
    </xf>
    <xf numFmtId="20" fontId="5" fillId="37" borderId="23" xfId="91" applyNumberFormat="1" applyFont="1" applyFill="1" applyBorder="1" applyAlignment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20" fontId="5" fillId="0" borderId="10" xfId="91" applyNumberFormat="1" applyFont="1" applyFill="1" applyBorder="1" applyAlignment="1">
      <alignment horizontal="center" vertical="center" wrapText="1"/>
      <protection/>
    </xf>
    <xf numFmtId="20" fontId="5" fillId="0" borderId="10" xfId="91" applyNumberFormat="1" applyFont="1" applyFill="1" applyBorder="1" applyAlignment="1">
      <alignment horizontal="center" vertical="center"/>
      <protection/>
    </xf>
    <xf numFmtId="20" fontId="15" fillId="34" borderId="10" xfId="0" applyNumberFormat="1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 applyProtection="1">
      <alignment horizontal="center" vertical="center"/>
      <protection locked="0"/>
    </xf>
    <xf numFmtId="20" fontId="5" fillId="34" borderId="15" xfId="0" applyNumberFormat="1" applyFont="1" applyFill="1" applyBorder="1" applyAlignment="1" applyProtection="1">
      <alignment horizontal="center" vertical="center"/>
      <protection locked="0"/>
    </xf>
    <xf numFmtId="20" fontId="14" fillId="34" borderId="10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20" fontId="11" fillId="0" borderId="10" xfId="0" applyNumberFormat="1" applyFont="1" applyFill="1" applyBorder="1" applyAlignment="1">
      <alignment horizontal="center" vertical="center"/>
    </xf>
    <xf numFmtId="20" fontId="1" fillId="34" borderId="10" xfId="0" applyNumberFormat="1" applyFont="1" applyFill="1" applyBorder="1" applyAlignment="1" applyProtection="1">
      <alignment horizontal="center" vertical="center"/>
      <protection locked="0"/>
    </xf>
    <xf numFmtId="20" fontId="5" fillId="36" borderId="23" xfId="91" applyNumberFormat="1" applyFont="1" applyFill="1" applyBorder="1" applyAlignment="1">
      <alignment horizontal="center" vertical="center"/>
      <protection/>
    </xf>
    <xf numFmtId="20" fontId="5" fillId="36" borderId="10" xfId="91" applyNumberFormat="1" applyFont="1" applyFill="1" applyBorder="1" applyAlignment="1">
      <alignment horizontal="center" vertical="center" wrapText="1"/>
      <protection/>
    </xf>
    <xf numFmtId="20" fontId="5" fillId="36" borderId="10" xfId="91" applyNumberFormat="1" applyFont="1" applyFill="1" applyBorder="1" applyAlignment="1">
      <alignment horizontal="center" vertical="center"/>
      <protection/>
    </xf>
    <xf numFmtId="20" fontId="15" fillId="36" borderId="10" xfId="0" applyNumberFormat="1" applyFont="1" applyFill="1" applyBorder="1" applyAlignment="1">
      <alignment horizontal="center" vertical="center" wrapText="1"/>
    </xf>
    <xf numFmtId="20" fontId="14" fillId="36" borderId="10" xfId="0" applyNumberFormat="1" applyFont="1" applyFill="1" applyBorder="1" applyAlignment="1">
      <alignment horizontal="center" vertical="center" wrapText="1"/>
    </xf>
    <xf numFmtId="20" fontId="11" fillId="36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" fontId="5" fillId="34" borderId="14" xfId="0" applyNumberFormat="1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20" fontId="5" fillId="39" borderId="0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5" fillId="0" borderId="15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shrinkToFit="1"/>
    </xf>
    <xf numFmtId="0" fontId="1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7" fillId="36" borderId="12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20" fontId="5" fillId="36" borderId="14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20" fontId="1" fillId="36" borderId="10" xfId="0" applyNumberFormat="1" applyFont="1" applyFill="1" applyBorder="1" applyAlignment="1">
      <alignment horizontal="center" vertical="center"/>
    </xf>
    <xf numFmtId="20" fontId="5" fillId="36" borderId="0" xfId="0" applyNumberFormat="1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20" fontId="5" fillId="36" borderId="23" xfId="0" applyNumberFormat="1" applyFont="1" applyFill="1" applyBorder="1" applyAlignment="1">
      <alignment horizontal="center" vertical="center"/>
    </xf>
    <xf numFmtId="20" fontId="5" fillId="36" borderId="24" xfId="0" applyNumberFormat="1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20" fontId="5" fillId="36" borderId="13" xfId="0" applyNumberFormat="1" applyFont="1" applyFill="1" applyBorder="1" applyAlignment="1">
      <alignment horizontal="center" vertical="center"/>
    </xf>
    <xf numFmtId="20" fontId="5" fillId="36" borderId="17" xfId="0" applyNumberFormat="1" applyFont="1" applyFill="1" applyBorder="1" applyAlignment="1">
      <alignment horizontal="center" vertical="center"/>
    </xf>
    <xf numFmtId="20" fontId="11" fillId="37" borderId="10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" fontId="7" fillId="37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20" fontId="1" fillId="0" borderId="10" xfId="0" applyNumberFormat="1" applyFont="1" applyFill="1" applyBorder="1" applyAlignment="1">
      <alignment horizontal="center" vertical="center" wrapText="1"/>
    </xf>
    <xf numFmtId="181" fontId="5" fillId="0" borderId="15" xfId="0" applyNumberFormat="1" applyFont="1" applyFill="1" applyBorder="1" applyAlignment="1" applyProtection="1">
      <alignment horizontal="center" vertical="center"/>
      <protection locked="0"/>
    </xf>
    <xf numFmtId="20" fontId="5" fillId="35" borderId="19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20" fontId="5" fillId="35" borderId="29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 applyProtection="1">
      <alignment vertical="center" shrinkToFit="1"/>
      <protection locked="0"/>
    </xf>
    <xf numFmtId="20" fontId="7" fillId="36" borderId="10" xfId="0" applyNumberFormat="1" applyFont="1" applyFill="1" applyBorder="1" applyAlignment="1">
      <alignment horizontal="center" vertical="center" wrapText="1"/>
    </xf>
    <xf numFmtId="20" fontId="1" fillId="36" borderId="10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20" fontId="7" fillId="36" borderId="10" xfId="0" applyNumberFormat="1" applyFont="1" applyFill="1" applyBorder="1" applyAlignment="1">
      <alignment horizontal="center" vertical="center"/>
    </xf>
    <xf numFmtId="0" fontId="5" fillId="36" borderId="30" xfId="0" applyFont="1" applyFill="1" applyBorder="1" applyAlignment="1" applyProtection="1">
      <alignment horizontal="center" vertical="center" wrapText="1"/>
      <protection locked="0"/>
    </xf>
    <xf numFmtId="0" fontId="18" fillId="36" borderId="19" xfId="0" applyFont="1" applyFill="1" applyBorder="1" applyAlignment="1">
      <alignment horizontal="center" vertical="center"/>
    </xf>
    <xf numFmtId="20" fontId="11" fillId="36" borderId="19" xfId="0" applyNumberFormat="1" applyFont="1" applyFill="1" applyBorder="1" applyAlignment="1" applyProtection="1">
      <alignment horizontal="center" vertical="center"/>
      <protection locked="0"/>
    </xf>
    <xf numFmtId="20" fontId="5" fillId="36" borderId="31" xfId="0" applyNumberFormat="1" applyFont="1" applyFill="1" applyBorder="1" applyAlignment="1" applyProtection="1">
      <alignment horizontal="center" vertical="center"/>
      <protection locked="0"/>
    </xf>
    <xf numFmtId="20" fontId="5" fillId="36" borderId="0" xfId="0" applyNumberFormat="1" applyFont="1" applyFill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20" fontId="11" fillId="36" borderId="13" xfId="0" applyNumberFormat="1" applyFont="1" applyFill="1" applyBorder="1" applyAlignment="1" applyProtection="1">
      <alignment horizontal="center" vertical="center"/>
      <protection locked="0"/>
    </xf>
    <xf numFmtId="20" fontId="5" fillId="36" borderId="32" xfId="0" applyNumberFormat="1" applyFont="1" applyFill="1" applyBorder="1" applyAlignment="1">
      <alignment horizontal="center" vertical="center" wrapText="1"/>
    </xf>
    <xf numFmtId="20" fontId="5" fillId="36" borderId="27" xfId="0" applyNumberFormat="1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20" fontId="5" fillId="36" borderId="27" xfId="0" applyNumberFormat="1" applyFont="1" applyFill="1" applyBorder="1" applyAlignment="1">
      <alignment horizontal="center" vertical="center"/>
    </xf>
    <xf numFmtId="20" fontId="1" fillId="36" borderId="27" xfId="0" applyNumberFormat="1" applyFont="1" applyFill="1" applyBorder="1" applyAlignment="1" applyProtection="1">
      <alignment horizontal="center" vertical="center"/>
      <protection locked="0"/>
    </xf>
    <xf numFmtId="20" fontId="5" fillId="36" borderId="27" xfId="0" applyNumberFormat="1" applyFont="1" applyFill="1" applyBorder="1" applyAlignment="1" applyProtection="1">
      <alignment horizontal="center" vertical="center"/>
      <protection locked="0"/>
    </xf>
    <xf numFmtId="20" fontId="5" fillId="36" borderId="33" xfId="0" applyNumberFormat="1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20" fontId="5" fillId="36" borderId="15" xfId="0" applyNumberFormat="1" applyFont="1" applyFill="1" applyBorder="1" applyAlignment="1">
      <alignment horizontal="center" vertical="center" wrapText="1"/>
    </xf>
    <xf numFmtId="20" fontId="1" fillId="36" borderId="13" xfId="0" applyNumberFormat="1" applyFont="1" applyFill="1" applyBorder="1" applyAlignment="1">
      <alignment horizontal="center" vertical="center" wrapText="1"/>
    </xf>
    <xf numFmtId="20" fontId="1" fillId="36" borderId="13" xfId="0" applyNumberFormat="1" applyFont="1" applyFill="1" applyBorder="1" applyAlignment="1">
      <alignment horizontal="center" vertical="center"/>
    </xf>
    <xf numFmtId="20" fontId="5" fillId="36" borderId="34" xfId="0" applyNumberFormat="1" applyFont="1" applyFill="1" applyBorder="1" applyAlignment="1">
      <alignment horizontal="center" vertical="center" wrapText="1"/>
    </xf>
    <xf numFmtId="20" fontId="5" fillId="36" borderId="13" xfId="0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20" fontId="1" fillId="36" borderId="13" xfId="0" applyNumberFormat="1" applyFont="1" applyFill="1" applyBorder="1" applyAlignment="1" applyProtection="1">
      <alignment horizontal="center" vertical="center"/>
      <protection locked="0"/>
    </xf>
    <xf numFmtId="20" fontId="5" fillId="36" borderId="16" xfId="0" applyNumberFormat="1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vertical="center" wrapText="1"/>
    </xf>
    <xf numFmtId="0" fontId="5" fillId="36" borderId="30" xfId="0" applyFont="1" applyFill="1" applyBorder="1" applyAlignment="1">
      <alignment horizontal="center" vertical="center"/>
    </xf>
    <xf numFmtId="20" fontId="5" fillId="36" borderId="29" xfId="0" applyNumberFormat="1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20" fontId="1" fillId="36" borderId="19" xfId="0" applyNumberFormat="1" applyFont="1" applyFill="1" applyBorder="1" applyAlignment="1" applyProtection="1">
      <alignment horizontal="center" vertical="center"/>
      <protection locked="0"/>
    </xf>
    <xf numFmtId="20" fontId="5" fillId="36" borderId="35" xfId="0" applyNumberFormat="1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20" fontId="1" fillId="0" borderId="14" xfId="0" applyNumberFormat="1" applyFont="1" applyFill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20" fontId="1" fillId="35" borderId="19" xfId="0" applyNumberFormat="1" applyFont="1" applyFill="1" applyBorder="1" applyAlignment="1" applyProtection="1">
      <alignment horizontal="center" vertical="center"/>
      <protection locked="0"/>
    </xf>
    <xf numFmtId="20" fontId="5" fillId="35" borderId="20" xfId="0" applyNumberFormat="1" applyFont="1" applyFill="1" applyBorder="1" applyAlignment="1" applyProtection="1">
      <alignment horizontal="center" vertical="center"/>
      <protection locked="0"/>
    </xf>
    <xf numFmtId="20" fontId="5" fillId="34" borderId="19" xfId="0" applyNumberFormat="1" applyFont="1" applyFill="1" applyBorder="1" applyAlignment="1" applyProtection="1">
      <alignment horizontal="center" vertical="center"/>
      <protection locked="0"/>
    </xf>
    <xf numFmtId="20" fontId="5" fillId="34" borderId="31" xfId="0" applyNumberFormat="1" applyFont="1" applyFill="1" applyBorder="1" applyAlignment="1" applyProtection="1">
      <alignment horizontal="center" vertical="center"/>
      <protection locked="0"/>
    </xf>
    <xf numFmtId="20" fontId="5" fillId="34" borderId="36" xfId="0" applyNumberFormat="1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5" fillId="37" borderId="38" xfId="80" applyNumberFormat="1" applyFont="1" applyFill="1" applyBorder="1" applyAlignment="1">
      <alignment horizontal="center" vertical="center" wrapText="1"/>
      <protection/>
    </xf>
    <xf numFmtId="49" fontId="5" fillId="37" borderId="39" xfId="80" applyNumberFormat="1" applyFont="1" applyFill="1" applyBorder="1" applyAlignment="1">
      <alignment horizontal="center" vertical="center" wrapText="1"/>
      <protection/>
    </xf>
    <xf numFmtId="49" fontId="5" fillId="37" borderId="40" xfId="80" applyNumberFormat="1" applyFont="1" applyFill="1" applyBorder="1" applyAlignment="1">
      <alignment horizontal="center" vertical="center" wrapText="1"/>
      <protection/>
    </xf>
    <xf numFmtId="0" fontId="3" fillId="36" borderId="37" xfId="0" applyFont="1" applyFill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 applyProtection="1">
      <alignment horizontal="center" vertical="center"/>
      <protection locked="0"/>
    </xf>
    <xf numFmtId="0" fontId="3" fillId="36" borderId="41" xfId="0" applyFont="1" applyFill="1" applyBorder="1" applyAlignment="1" applyProtection="1">
      <alignment horizontal="center" vertical="center"/>
      <protection locked="0"/>
    </xf>
    <xf numFmtId="0" fontId="4" fillId="36" borderId="37" xfId="0" applyFont="1" applyFill="1" applyBorder="1" applyAlignment="1">
      <alignment horizontal="right" vertical="center" shrinkToFit="1"/>
    </xf>
    <xf numFmtId="0" fontId="4" fillId="36" borderId="11" xfId="0" applyFont="1" applyFill="1" applyBorder="1" applyAlignment="1">
      <alignment horizontal="right" vertical="center" shrinkToFit="1"/>
    </xf>
    <xf numFmtId="0" fontId="4" fillId="36" borderId="11" xfId="0" applyFont="1" applyFill="1" applyBorder="1" applyAlignment="1">
      <alignment horizontal="left" vertical="center" shrinkToFit="1"/>
    </xf>
    <xf numFmtId="0" fontId="4" fillId="36" borderId="41" xfId="0" applyFont="1" applyFill="1" applyBorder="1" applyAlignment="1">
      <alignment horizontal="left" vertical="center" shrinkToFit="1"/>
    </xf>
    <xf numFmtId="0" fontId="6" fillId="36" borderId="12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7" fillId="36" borderId="37" xfId="0" applyFont="1" applyFill="1" applyBorder="1" applyAlignment="1" applyProtection="1">
      <alignment horizontal="center" vertical="center" shrinkToFit="1"/>
      <protection locked="0"/>
    </xf>
    <xf numFmtId="0" fontId="7" fillId="36" borderId="44" xfId="0" applyFont="1" applyFill="1" applyBorder="1" applyAlignment="1" applyProtection="1">
      <alignment horizontal="center" vertical="center" shrinkToFit="1"/>
      <protection locked="0"/>
    </xf>
    <xf numFmtId="209" fontId="7" fillId="36" borderId="45" xfId="0" applyNumberFormat="1" applyFont="1" applyFill="1" applyBorder="1" applyAlignment="1">
      <alignment horizontal="center" vertical="center" shrinkToFit="1"/>
    </xf>
    <xf numFmtId="209" fontId="7" fillId="36" borderId="41" xfId="0" applyNumberFormat="1" applyFont="1" applyFill="1" applyBorder="1" applyAlignment="1">
      <alignment horizontal="center" vertical="center" shrinkToFit="1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0" fillId="34" borderId="42" xfId="0" applyFont="1" applyFill="1" applyBorder="1" applyAlignment="1">
      <alignment horizontal="center" vertical="center"/>
    </xf>
    <xf numFmtId="0" fontId="60" fillId="34" borderId="43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 shrinkToFit="1"/>
      <protection locked="0"/>
    </xf>
    <xf numFmtId="0" fontId="4" fillId="34" borderId="4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209" fontId="7" fillId="0" borderId="45" xfId="0" applyNumberFormat="1" applyFont="1" applyFill="1" applyBorder="1" applyAlignment="1">
      <alignment horizontal="center" vertical="center" shrinkToFit="1"/>
    </xf>
    <xf numFmtId="209" fontId="7" fillId="0" borderId="41" xfId="0" applyNumberFormat="1" applyFont="1" applyFill="1" applyBorder="1" applyAlignment="1">
      <alignment horizontal="center" vertical="center" shrinkToFit="1"/>
    </xf>
    <xf numFmtId="20" fontId="7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41" xfId="0" applyFont="1" applyFill="1" applyBorder="1" applyAlignment="1" applyProtection="1">
      <alignment horizontal="center" vertical="center" shrinkToFit="1"/>
      <protection locked="0"/>
    </xf>
    <xf numFmtId="0" fontId="3" fillId="40" borderId="37" xfId="91" applyFont="1" applyFill="1" applyBorder="1" applyAlignment="1" applyProtection="1">
      <alignment horizontal="center" vertical="center"/>
      <protection locked="0"/>
    </xf>
    <xf numFmtId="0" fontId="3" fillId="40" borderId="11" xfId="91" applyFont="1" applyFill="1" applyBorder="1" applyAlignment="1" applyProtection="1">
      <alignment horizontal="center" vertical="center"/>
      <protection locked="0"/>
    </xf>
    <xf numFmtId="0" fontId="3" fillId="40" borderId="41" xfId="91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4" fillId="0" borderId="11" xfId="0" applyFont="1" applyFill="1" applyBorder="1" applyAlignment="1" applyProtection="1">
      <alignment horizontal="righ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41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3" fillId="41" borderId="37" xfId="0" applyFont="1" applyFill="1" applyBorder="1" applyAlignment="1" applyProtection="1">
      <alignment horizontal="center" vertical="center"/>
      <protection locked="0"/>
    </xf>
    <xf numFmtId="0" fontId="3" fillId="41" borderId="11" xfId="0" applyFont="1" applyFill="1" applyBorder="1" applyAlignment="1" applyProtection="1">
      <alignment horizontal="center" vertical="center"/>
      <protection locked="0"/>
    </xf>
    <xf numFmtId="0" fontId="3" fillId="41" borderId="41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186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186" fontId="7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49" xfId="0" applyFont="1" applyFill="1" applyBorder="1" applyAlignment="1" applyProtection="1">
      <alignment horizontal="center" vertical="center"/>
      <protection locked="0"/>
    </xf>
    <xf numFmtId="0" fontId="5" fillId="36" borderId="32" xfId="0" applyFont="1" applyFill="1" applyBorder="1" applyAlignment="1" applyProtection="1">
      <alignment horizontal="center" vertical="center"/>
      <protection locked="0"/>
    </xf>
    <xf numFmtId="0" fontId="5" fillId="36" borderId="27" xfId="0" applyFont="1" applyFill="1" applyBorder="1" applyAlignment="1" applyProtection="1">
      <alignment horizontal="center" vertical="center"/>
      <protection locked="0"/>
    </xf>
    <xf numFmtId="0" fontId="5" fillId="36" borderId="33" xfId="0" applyFont="1" applyFill="1" applyBorder="1" applyAlignment="1" applyProtection="1">
      <alignment horizontal="center" vertical="center"/>
      <protection locked="0"/>
    </xf>
    <xf numFmtId="0" fontId="5" fillId="36" borderId="46" xfId="0" applyFont="1" applyFill="1" applyBorder="1" applyAlignment="1" applyProtection="1">
      <alignment horizontal="center" vertical="center"/>
      <protection locked="0"/>
    </xf>
    <xf numFmtId="0" fontId="5" fillId="36" borderId="47" xfId="0" applyFont="1" applyFill="1" applyBorder="1" applyAlignment="1" applyProtection="1">
      <alignment horizontal="center" vertical="center"/>
      <protection locked="0"/>
    </xf>
    <xf numFmtId="0" fontId="60" fillId="36" borderId="47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center" vertical="center"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4" fillId="36" borderId="37" xfId="0" applyFont="1" applyFill="1" applyBorder="1" applyAlignment="1" applyProtection="1">
      <alignment horizontal="right" vertical="center" shrinkToFit="1"/>
      <protection locked="0"/>
    </xf>
    <xf numFmtId="0" fontId="4" fillId="36" borderId="11" xfId="0" applyFont="1" applyFill="1" applyBorder="1" applyAlignment="1" applyProtection="1">
      <alignment horizontal="right" vertical="center" shrinkToFit="1"/>
      <protection locked="0"/>
    </xf>
    <xf numFmtId="0" fontId="4" fillId="36" borderId="11" xfId="0" applyFont="1" applyFill="1" applyBorder="1" applyAlignment="1" applyProtection="1">
      <alignment horizontal="left" vertical="center" shrinkToFit="1"/>
      <protection locked="0"/>
    </xf>
    <xf numFmtId="0" fontId="4" fillId="36" borderId="41" xfId="0" applyFont="1" applyFill="1" applyBorder="1" applyAlignment="1" applyProtection="1">
      <alignment horizontal="left" vertical="center" shrinkToFit="1"/>
      <protection locked="0"/>
    </xf>
    <xf numFmtId="0" fontId="4" fillId="36" borderId="37" xfId="0" applyFont="1" applyFill="1" applyBorder="1" applyAlignment="1" applyProtection="1">
      <alignment horizontal="center" vertical="center" shrinkToFit="1"/>
      <protection locked="0"/>
    </xf>
    <xf numFmtId="0" fontId="4" fillId="36" borderId="41" xfId="0" applyFont="1" applyFill="1" applyBorder="1" applyAlignment="1" applyProtection="1">
      <alignment horizontal="center" vertical="center" shrinkToFit="1"/>
      <protection locked="0"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6" fillId="36" borderId="42" xfId="0" applyFont="1" applyFill="1" applyBorder="1" applyAlignment="1" applyProtection="1">
      <alignment horizontal="center" vertical="center"/>
      <protection locked="0"/>
    </xf>
    <xf numFmtId="0" fontId="6" fillId="36" borderId="42" xfId="79" applyFont="1" applyFill="1" applyBorder="1" applyAlignment="1" applyProtection="1">
      <alignment horizontal="center" vertical="center"/>
      <protection locked="0"/>
    </xf>
    <xf numFmtId="0" fontId="6" fillId="36" borderId="43" xfId="79" applyFont="1" applyFill="1" applyBorder="1" applyAlignment="1" applyProtection="1">
      <alignment horizontal="center" vertical="center"/>
      <protection locked="0"/>
    </xf>
    <xf numFmtId="0" fontId="1" fillId="36" borderId="48" xfId="0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7" fillId="36" borderId="42" xfId="0" applyFont="1" applyFill="1" applyBorder="1" applyAlignment="1" applyProtection="1">
      <alignment horizontal="center" vertical="center" shrinkToFit="1"/>
      <protection locked="0"/>
    </xf>
    <xf numFmtId="0" fontId="7" fillId="36" borderId="43" xfId="0" applyFont="1" applyFill="1" applyBorder="1" applyAlignment="1" applyProtection="1">
      <alignment horizontal="center" vertical="center" shrinkToFit="1"/>
      <protection locked="0"/>
    </xf>
    <xf numFmtId="186" fontId="7" fillId="36" borderId="45" xfId="0" applyNumberFormat="1" applyFont="1" applyFill="1" applyBorder="1" applyAlignment="1" applyProtection="1">
      <alignment horizontal="center" vertical="center" shrinkToFit="1"/>
      <protection locked="0"/>
    </xf>
    <xf numFmtId="186" fontId="7" fillId="36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2" xfId="79" applyFont="1" applyFill="1" applyBorder="1" applyAlignment="1" applyProtection="1">
      <alignment horizontal="center" vertical="center"/>
      <protection locked="0"/>
    </xf>
    <xf numFmtId="0" fontId="6" fillId="0" borderId="43" xfId="79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Alignment="1" applyProtection="1">
      <alignment horizontal="center" vertical="center"/>
      <protection locked="0"/>
    </xf>
    <xf numFmtId="186" fontId="7" fillId="34" borderId="45" xfId="0" applyNumberFormat="1" applyFont="1" applyFill="1" applyBorder="1" applyAlignment="1" applyProtection="1">
      <alignment horizontal="center" vertical="center" shrinkToFit="1"/>
      <protection locked="0"/>
    </xf>
    <xf numFmtId="186" fontId="7" fillId="34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60" fillId="34" borderId="47" xfId="0" applyFont="1" applyFill="1" applyBorder="1" applyAlignment="1">
      <alignment horizontal="center" vertical="center"/>
    </xf>
    <xf numFmtId="0" fontId="60" fillId="34" borderId="50" xfId="0" applyFont="1" applyFill="1" applyBorder="1" applyAlignment="1">
      <alignment horizontal="center" vertical="center"/>
    </xf>
    <xf numFmtId="49" fontId="5" fillId="36" borderId="38" xfId="80" applyNumberFormat="1" applyFont="1" applyFill="1" applyBorder="1" applyAlignment="1">
      <alignment horizontal="center" vertical="center" wrapText="1"/>
      <protection/>
    </xf>
    <xf numFmtId="49" fontId="5" fillId="36" borderId="39" xfId="80" applyNumberFormat="1" applyFont="1" applyFill="1" applyBorder="1" applyAlignment="1">
      <alignment horizontal="center" vertical="center" wrapText="1"/>
      <protection/>
    </xf>
    <xf numFmtId="49" fontId="5" fillId="36" borderId="40" xfId="80" applyNumberFormat="1" applyFont="1" applyFill="1" applyBorder="1" applyAlignment="1">
      <alignment horizontal="center" vertical="center" wrapText="1"/>
      <protection/>
    </xf>
    <xf numFmtId="0" fontId="4" fillId="36" borderId="37" xfId="0" applyFont="1" applyFill="1" applyBorder="1" applyAlignment="1">
      <alignment horizontal="center" vertical="center" shrinkToFit="1"/>
    </xf>
    <xf numFmtId="0" fontId="4" fillId="36" borderId="41" xfId="0" applyFont="1" applyFill="1" applyBorder="1" applyAlignment="1">
      <alignment horizontal="center" vertical="center" shrinkToFit="1"/>
    </xf>
    <xf numFmtId="20" fontId="7" fillId="36" borderId="11" xfId="0" applyNumberFormat="1" applyFont="1" applyFill="1" applyBorder="1" applyAlignment="1">
      <alignment horizontal="center" vertical="center" shrinkToFit="1"/>
    </xf>
    <xf numFmtId="0" fontId="7" fillId="36" borderId="41" xfId="0" applyFont="1" applyFill="1" applyBorder="1" applyAlignment="1">
      <alignment horizontal="center" vertical="center" shrinkToFit="1"/>
    </xf>
    <xf numFmtId="0" fontId="5" fillId="36" borderId="2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6" fillId="36" borderId="43" xfId="0" applyFont="1" applyFill="1" applyBorder="1" applyAlignment="1" applyProtection="1">
      <alignment horizontal="center" vertical="center"/>
      <protection locked="0"/>
    </xf>
    <xf numFmtId="20" fontId="7" fillId="36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36" borderId="41" xfId="0" applyFont="1" applyFill="1" applyBorder="1" applyAlignment="1" applyProtection="1">
      <alignment horizontal="center" vertical="center" shrinkToFit="1"/>
      <protection locked="0"/>
    </xf>
    <xf numFmtId="0" fontId="5" fillId="36" borderId="12" xfId="0" applyFont="1" applyFill="1" applyBorder="1" applyAlignment="1" applyProtection="1">
      <alignment horizontal="center" vertical="center"/>
      <protection locked="0"/>
    </xf>
    <xf numFmtId="0" fontId="5" fillId="36" borderId="42" xfId="0" applyFont="1" applyFill="1" applyBorder="1" applyAlignment="1" applyProtection="1">
      <alignment horizontal="center" vertical="center"/>
      <protection locked="0"/>
    </xf>
    <xf numFmtId="0" fontId="5" fillId="36" borderId="45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3" fillId="36" borderId="37" xfId="90" applyFont="1" applyFill="1" applyBorder="1" applyAlignment="1" applyProtection="1">
      <alignment horizontal="center" vertical="center"/>
      <protection locked="0"/>
    </xf>
    <xf numFmtId="0" fontId="3" fillId="36" borderId="11" xfId="90" applyFont="1" applyFill="1" applyBorder="1" applyAlignment="1" applyProtection="1">
      <alignment horizontal="center" vertical="center"/>
      <protection locked="0"/>
    </xf>
    <xf numFmtId="0" fontId="3" fillId="36" borderId="41" xfId="90" applyFont="1" applyFill="1" applyBorder="1" applyAlignment="1" applyProtection="1">
      <alignment horizontal="center" vertical="center"/>
      <protection locked="0"/>
    </xf>
    <xf numFmtId="0" fontId="60" fillId="36" borderId="51" xfId="0" applyFont="1" applyFill="1" applyBorder="1" applyAlignment="1">
      <alignment horizontal="center" vertical="center"/>
    </xf>
    <xf numFmtId="0" fontId="60" fillId="36" borderId="52" xfId="0" applyFont="1" applyFill="1" applyBorder="1" applyAlignment="1">
      <alignment horizontal="center" vertical="center"/>
    </xf>
    <xf numFmtId="0" fontId="60" fillId="36" borderId="53" xfId="0" applyFont="1" applyFill="1" applyBorder="1" applyAlignment="1">
      <alignment horizontal="center" vertical="center"/>
    </xf>
    <xf numFmtId="0" fontId="3" fillId="40" borderId="37" xfId="0" applyFont="1" applyFill="1" applyBorder="1" applyAlignment="1" applyProtection="1">
      <alignment horizontal="center" vertical="center"/>
      <protection locked="0"/>
    </xf>
    <xf numFmtId="0" fontId="3" fillId="40" borderId="11" xfId="0" applyFont="1" applyFill="1" applyBorder="1" applyAlignment="1" applyProtection="1">
      <alignment horizontal="center" vertical="center"/>
      <protection locked="0"/>
    </xf>
    <xf numFmtId="0" fontId="3" fillId="40" borderId="41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20" fontId="7" fillId="34" borderId="11" xfId="0" applyNumberFormat="1" applyFont="1" applyFill="1" applyBorder="1" applyAlignment="1">
      <alignment horizontal="center" vertical="center" shrinkToFit="1"/>
    </xf>
    <xf numFmtId="0" fontId="7" fillId="34" borderId="4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0" borderId="46" xfId="90" applyFont="1" applyBorder="1" applyAlignment="1" applyProtection="1">
      <alignment horizontal="center" vertical="center"/>
      <protection locked="0"/>
    </xf>
    <xf numFmtId="0" fontId="5" fillId="0" borderId="47" xfId="90" applyFont="1" applyBorder="1" applyAlignment="1" applyProtection="1">
      <alignment horizontal="center" vertical="center"/>
      <protection locked="0"/>
    </xf>
    <xf numFmtId="0" fontId="6" fillId="36" borderId="42" xfId="0" applyFont="1" applyFill="1" applyBorder="1" applyAlignment="1" applyProtection="1">
      <alignment horizontal="center" vertical="center" shrinkToFit="1"/>
      <protection locked="0"/>
    </xf>
    <xf numFmtId="0" fontId="6" fillId="36" borderId="43" xfId="0" applyFont="1" applyFill="1" applyBorder="1" applyAlignment="1" applyProtection="1">
      <alignment horizontal="center" vertical="center" shrinkToFit="1"/>
      <protection locked="0"/>
    </xf>
    <xf numFmtId="20" fontId="7" fillId="36" borderId="45" xfId="0" applyNumberFormat="1" applyFont="1" applyFill="1" applyBorder="1" applyAlignment="1" applyProtection="1">
      <alignment horizontal="center" vertical="center" shrinkToFit="1"/>
      <protection locked="0"/>
    </xf>
    <xf numFmtId="20" fontId="7" fillId="36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25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>
      <alignment horizontal="center" vertical="center"/>
      <protection locked="0"/>
    </xf>
    <xf numFmtId="0" fontId="5" fillId="36" borderId="37" xfId="0" applyFont="1" applyFill="1" applyBorder="1" applyAlignment="1" applyProtection="1">
      <alignment horizontal="center" vertical="center"/>
      <protection locked="0"/>
    </xf>
    <xf numFmtId="0" fontId="5" fillId="36" borderId="44" xfId="0" applyFont="1" applyFill="1" applyBorder="1" applyAlignment="1" applyProtection="1">
      <alignment horizontal="center" vertical="center"/>
      <protection locked="0"/>
    </xf>
    <xf numFmtId="0" fontId="61" fillId="34" borderId="37" xfId="0" applyFont="1" applyFill="1" applyBorder="1" applyAlignment="1" applyProtection="1">
      <alignment horizontal="center" vertical="center" shrinkToFit="1"/>
      <protection locked="0"/>
    </xf>
    <xf numFmtId="0" fontId="61" fillId="34" borderId="41" xfId="0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20" fontId="7" fillId="34" borderId="45" xfId="0" applyNumberFormat="1" applyFont="1" applyFill="1" applyBorder="1" applyAlignment="1" applyProtection="1">
      <alignment horizontal="center" vertical="center" shrinkToFit="1"/>
      <protection locked="0"/>
    </xf>
    <xf numFmtId="20" fontId="7" fillId="34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4" fillId="0" borderId="37" xfId="90" applyFont="1" applyBorder="1" applyAlignment="1" applyProtection="1">
      <alignment horizontal="center" vertical="center" shrinkToFit="1"/>
      <protection locked="0"/>
    </xf>
    <xf numFmtId="0" fontId="4" fillId="0" borderId="41" xfId="90" applyFont="1" applyBorder="1" applyAlignment="1" applyProtection="1">
      <alignment horizontal="center" vertical="center" shrinkToFit="1"/>
      <protection locked="0"/>
    </xf>
    <xf numFmtId="0" fontId="7" fillId="0" borderId="42" xfId="90" applyFont="1" applyBorder="1" applyAlignment="1" applyProtection="1">
      <alignment horizontal="center" vertical="center" shrinkToFit="1"/>
      <protection locked="0"/>
    </xf>
    <xf numFmtId="0" fontId="7" fillId="0" borderId="43" xfId="90" applyFont="1" applyBorder="1" applyAlignment="1" applyProtection="1">
      <alignment horizontal="center" vertical="center" shrinkToFit="1"/>
      <protection locked="0"/>
    </xf>
    <xf numFmtId="0" fontId="3" fillId="42" borderId="37" xfId="0" applyFont="1" applyFill="1" applyBorder="1" applyAlignment="1" applyProtection="1">
      <alignment horizontal="center" vertical="center"/>
      <protection locked="0"/>
    </xf>
    <xf numFmtId="0" fontId="3" fillId="42" borderId="11" xfId="0" applyFont="1" applyFill="1" applyBorder="1" applyAlignment="1" applyProtection="1">
      <alignment horizontal="center" vertical="center"/>
      <protection locked="0"/>
    </xf>
    <xf numFmtId="0" fontId="3" fillId="42" borderId="41" xfId="0" applyFont="1" applyFill="1" applyBorder="1" applyAlignment="1" applyProtection="1">
      <alignment horizontal="center" vertical="center"/>
      <protection locked="0"/>
    </xf>
    <xf numFmtId="0" fontId="6" fillId="0" borderId="12" xfId="83" applyFont="1" applyFill="1" applyBorder="1" applyAlignment="1" applyProtection="1">
      <alignment horizontal="center" vertical="center"/>
      <protection locked="0"/>
    </xf>
    <xf numFmtId="0" fontId="6" fillId="0" borderId="42" xfId="83" applyFont="1" applyFill="1" applyBorder="1" applyAlignment="1" applyProtection="1">
      <alignment horizontal="center" vertical="center"/>
      <protection locked="0"/>
    </xf>
    <xf numFmtId="0" fontId="6" fillId="0" borderId="45" xfId="83" applyFont="1" applyFill="1" applyBorder="1" applyAlignment="1" applyProtection="1">
      <alignment horizontal="center" vertical="center"/>
      <protection locked="0"/>
    </xf>
    <xf numFmtId="0" fontId="6" fillId="0" borderId="11" xfId="83" applyFont="1" applyFill="1" applyBorder="1" applyAlignment="1" applyProtection="1">
      <alignment horizontal="center" vertical="center"/>
      <protection locked="0"/>
    </xf>
    <xf numFmtId="0" fontId="6" fillId="0" borderId="41" xfId="83" applyFont="1" applyFill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</cellXfs>
  <cellStyles count="11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2 4" xfId="52"/>
    <cellStyle name="쉼표 [0] 2 5" xfId="53"/>
    <cellStyle name="쉼표 [0] 3" xfId="54"/>
    <cellStyle name="쉼표 [0] 4" xfId="55"/>
    <cellStyle name="쉼표 [0] 5" xfId="56"/>
    <cellStyle name="쉼표 [0] 6" xfId="57"/>
    <cellStyle name="쉼표 [0] 7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Currency" xfId="70"/>
    <cellStyle name="Currency [0]" xfId="71"/>
    <cellStyle name="표준 10" xfId="72"/>
    <cellStyle name="표준 10 2" xfId="73"/>
    <cellStyle name="표준 11" xfId="74"/>
    <cellStyle name="표준 11 3" xfId="75"/>
    <cellStyle name="표준 12" xfId="76"/>
    <cellStyle name="표준 12 2" xfId="77"/>
    <cellStyle name="표준 13" xfId="78"/>
    <cellStyle name="표준 14" xfId="79"/>
    <cellStyle name="표준 14 2" xfId="80"/>
    <cellStyle name="표준 15" xfId="81"/>
    <cellStyle name="표준 15 2" xfId="82"/>
    <cellStyle name="표준 15 3" xfId="83"/>
    <cellStyle name="표준 16" xfId="84"/>
    <cellStyle name="표준 17" xfId="85"/>
    <cellStyle name="표준 18" xfId="86"/>
    <cellStyle name="표준 18 3" xfId="87"/>
    <cellStyle name="표준 19" xfId="88"/>
    <cellStyle name="표준 19 2" xfId="89"/>
    <cellStyle name="표준 2" xfId="90"/>
    <cellStyle name="표준 2 2" xfId="91"/>
    <cellStyle name="표준 2 2 2" xfId="92"/>
    <cellStyle name="표준 2 3" xfId="93"/>
    <cellStyle name="표준 2 3 2" xfId="94"/>
    <cellStyle name="표준 2 3 3" xfId="95"/>
    <cellStyle name="표준 2 4" xfId="96"/>
    <cellStyle name="표준 2 5" xfId="97"/>
    <cellStyle name="표준 2 6" xfId="98"/>
    <cellStyle name="표준 2 7" xfId="99"/>
    <cellStyle name="표준 2 8" xfId="100"/>
    <cellStyle name="표준 20" xfId="101"/>
    <cellStyle name="표준 21" xfId="102"/>
    <cellStyle name="표준 22" xfId="103"/>
    <cellStyle name="표준 23" xfId="104"/>
    <cellStyle name="표준 25" xfId="105"/>
    <cellStyle name="표준 28" xfId="106"/>
    <cellStyle name="표준 29" xfId="107"/>
    <cellStyle name="표준 3" xfId="108"/>
    <cellStyle name="표준 32" xfId="109"/>
    <cellStyle name="표준 34" xfId="110"/>
    <cellStyle name="표준 4" xfId="111"/>
    <cellStyle name="표준 4 2" xfId="112"/>
    <cellStyle name="표준 4 3" xfId="113"/>
    <cellStyle name="표준 45" xfId="114"/>
    <cellStyle name="표준 48" xfId="115"/>
    <cellStyle name="표준 5" xfId="116"/>
    <cellStyle name="표준 5 2" xfId="117"/>
    <cellStyle name="표준 5 3" xfId="118"/>
    <cellStyle name="표준 6" xfId="119"/>
    <cellStyle name="표준 6 2" xfId="120"/>
    <cellStyle name="표준 6 3" xfId="121"/>
    <cellStyle name="표준 7" xfId="122"/>
    <cellStyle name="표준 7 2" xfId="123"/>
    <cellStyle name="표준 8" xfId="124"/>
    <cellStyle name="표준 9" xfId="125"/>
    <cellStyle name="표준 9 2" xfId="126"/>
    <cellStyle name="표준 9 3" xfId="127"/>
    <cellStyle name="Hyperlink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0"/>
  <sheetViews>
    <sheetView tabSelected="1" view="pageBreakPreview" zoomScaleSheetLayoutView="100" workbookViewId="0" topLeftCell="A37">
      <pane xSplit="5" topLeftCell="F1" activePane="topRight" state="frozen"/>
      <selection pane="topLeft" activeCell="A1" sqref="A1"/>
      <selection pane="topRight" activeCell="A41" sqref="A41:E41"/>
    </sheetView>
  </sheetViews>
  <sheetFormatPr defaultColWidth="8.88671875" defaultRowHeight="13.5"/>
  <cols>
    <col min="1" max="2" width="5.3359375" style="1" customWidth="1"/>
    <col min="3" max="3" width="5.4453125" style="1" customWidth="1"/>
    <col min="4" max="4" width="5.3359375" style="1" customWidth="1"/>
    <col min="5" max="5" width="5.5546875" style="1" customWidth="1"/>
    <col min="6" max="7" width="5.6640625" style="1" customWidth="1"/>
    <col min="8" max="10" width="5.3359375" style="1" customWidth="1"/>
    <col min="11" max="11" width="5.4453125" style="1" customWidth="1"/>
    <col min="12" max="13" width="5.6640625" style="1" customWidth="1"/>
    <col min="14" max="20" width="5.3359375" style="1" customWidth="1"/>
    <col min="21" max="21" width="5.10546875" style="1" customWidth="1"/>
    <col min="22" max="22" width="7.5546875" style="1" bestFit="1" customWidth="1"/>
    <col min="23" max="23" width="7.3359375" style="1" customWidth="1"/>
    <col min="24" max="16384" width="8.88671875" style="1" customWidth="1"/>
  </cols>
  <sheetData>
    <row r="1" spans="1:26" s="67" customFormat="1" ht="33" customHeight="1" thickBot="1">
      <c r="A1" s="279" t="s">
        <v>102</v>
      </c>
      <c r="B1" s="280"/>
      <c r="C1" s="280"/>
      <c r="D1" s="280"/>
      <c r="E1" s="281"/>
      <c r="H1" s="282" t="s">
        <v>103</v>
      </c>
      <c r="I1" s="283"/>
      <c r="J1" s="283"/>
      <c r="K1" s="198" t="s">
        <v>104</v>
      </c>
      <c r="L1" s="284" t="s">
        <v>105</v>
      </c>
      <c r="M1" s="284"/>
      <c r="N1" s="285"/>
      <c r="O1" s="199"/>
      <c r="P1" s="200"/>
      <c r="Q1" s="200"/>
      <c r="R1" s="200"/>
      <c r="T1" s="367" t="s">
        <v>106</v>
      </c>
      <c r="U1" s="368"/>
      <c r="V1" s="31">
        <f>V3/(V8-1)</f>
        <v>0.054649758454106266</v>
      </c>
      <c r="W1" s="31">
        <f>W3/(W8-1)</f>
        <v>0.05527777777777778</v>
      </c>
      <c r="X1" s="31">
        <f>AVERAGE(V1,W1)</f>
        <v>0.05496376811594202</v>
      </c>
      <c r="Y1" s="32" t="s">
        <v>107</v>
      </c>
      <c r="Z1" s="33">
        <f>ROUND(X1*1440,0)/1440</f>
        <v>0.05486111111111111</v>
      </c>
    </row>
    <row r="2" spans="15:26" s="67" customFormat="1" ht="9" customHeight="1" thickBot="1">
      <c r="O2" s="199"/>
      <c r="P2" s="199"/>
      <c r="Q2" s="199"/>
      <c r="V2" s="31">
        <v>0.2916666666666667</v>
      </c>
      <c r="W2" s="31">
        <v>0.25</v>
      </c>
      <c r="Z2" s="201"/>
    </row>
    <row r="3" spans="1:26" s="67" customFormat="1" ht="24.75" customHeight="1" thickBot="1">
      <c r="A3" s="286" t="s">
        <v>108</v>
      </c>
      <c r="B3" s="287"/>
      <c r="C3" s="287" t="s">
        <v>109</v>
      </c>
      <c r="D3" s="287"/>
      <c r="E3" s="288"/>
      <c r="N3" s="289" t="s">
        <v>110</v>
      </c>
      <c r="O3" s="290"/>
      <c r="P3" s="291">
        <f>Z1</f>
        <v>0.05486111111111111</v>
      </c>
      <c r="Q3" s="292"/>
      <c r="S3" s="202" t="s">
        <v>35</v>
      </c>
      <c r="T3" s="369">
        <v>0.020833333333333332</v>
      </c>
      <c r="U3" s="370"/>
      <c r="V3" s="31">
        <f>V4-V2</f>
        <v>0.6284722222222221</v>
      </c>
      <c r="W3" s="31">
        <f>W4-W2</f>
        <v>0.6909722222222222</v>
      </c>
      <c r="Z3" s="201"/>
    </row>
    <row r="4" spans="22:26" s="67" customFormat="1" ht="9" customHeight="1" thickBot="1">
      <c r="V4" s="31">
        <v>0.9201388888888888</v>
      </c>
      <c r="W4" s="31">
        <v>0.9409722222222222</v>
      </c>
      <c r="Z4" s="201"/>
    </row>
    <row r="5" spans="1:26" s="67" customFormat="1" ht="24.75" customHeight="1">
      <c r="A5" s="371" t="s">
        <v>36</v>
      </c>
      <c r="B5" s="373">
        <v>1</v>
      </c>
      <c r="C5" s="373"/>
      <c r="D5" s="373">
        <v>2</v>
      </c>
      <c r="E5" s="373"/>
      <c r="F5" s="373">
        <v>3</v>
      </c>
      <c r="G5" s="373"/>
      <c r="H5" s="373">
        <v>4</v>
      </c>
      <c r="I5" s="373"/>
      <c r="J5" s="373">
        <v>5</v>
      </c>
      <c r="K5" s="373"/>
      <c r="L5" s="373">
        <v>6</v>
      </c>
      <c r="M5" s="373"/>
      <c r="N5" s="373">
        <v>7</v>
      </c>
      <c r="O5" s="373"/>
      <c r="P5" s="373">
        <v>8</v>
      </c>
      <c r="Q5" s="373"/>
      <c r="R5" s="373">
        <v>9</v>
      </c>
      <c r="S5" s="373"/>
      <c r="T5" s="373">
        <v>10</v>
      </c>
      <c r="U5" s="374"/>
      <c r="V5" s="31"/>
      <c r="W5" s="31"/>
      <c r="Z5" s="201"/>
    </row>
    <row r="6" spans="1:26" s="67" customFormat="1" ht="24.75" customHeight="1">
      <c r="A6" s="372"/>
      <c r="B6" s="68" t="s">
        <v>111</v>
      </c>
      <c r="C6" s="203" t="s">
        <v>112</v>
      </c>
      <c r="D6" s="68" t="s">
        <v>111</v>
      </c>
      <c r="E6" s="203" t="s">
        <v>112</v>
      </c>
      <c r="F6" s="68" t="s">
        <v>111</v>
      </c>
      <c r="G6" s="203" t="s">
        <v>112</v>
      </c>
      <c r="H6" s="68" t="s">
        <v>111</v>
      </c>
      <c r="I6" s="203" t="s">
        <v>112</v>
      </c>
      <c r="J6" s="68" t="s">
        <v>111</v>
      </c>
      <c r="K6" s="203" t="s">
        <v>112</v>
      </c>
      <c r="L6" s="68" t="s">
        <v>111</v>
      </c>
      <c r="M6" s="203" t="s">
        <v>112</v>
      </c>
      <c r="N6" s="68" t="s">
        <v>111</v>
      </c>
      <c r="O6" s="203" t="s">
        <v>112</v>
      </c>
      <c r="P6" s="68" t="s">
        <v>111</v>
      </c>
      <c r="Q6" s="203" t="s">
        <v>112</v>
      </c>
      <c r="R6" s="68" t="s">
        <v>111</v>
      </c>
      <c r="S6" s="203" t="s">
        <v>112</v>
      </c>
      <c r="T6" s="68" t="s">
        <v>111</v>
      </c>
      <c r="U6" s="203" t="s">
        <v>112</v>
      </c>
      <c r="Z6" s="201"/>
    </row>
    <row r="7" spans="1:26" s="67" customFormat="1" ht="24.75" customHeight="1">
      <c r="A7" s="204">
        <v>1</v>
      </c>
      <c r="B7" s="38"/>
      <c r="C7" s="62">
        <v>0.2534722222222222</v>
      </c>
      <c r="D7" s="38">
        <v>0.2951388888888889</v>
      </c>
      <c r="E7" s="38">
        <v>0.3159722222222222</v>
      </c>
      <c r="F7" s="38">
        <v>0.3368055555555556</v>
      </c>
      <c r="G7" s="38">
        <v>0.3597222222222222</v>
      </c>
      <c r="H7" s="38">
        <v>0.3993055555555556</v>
      </c>
      <c r="I7" s="38">
        <v>0.4201388888888889</v>
      </c>
      <c r="J7" s="38">
        <v>0.44097222222222227</v>
      </c>
      <c r="K7" s="38">
        <v>0.4618055555555556</v>
      </c>
      <c r="L7" s="38">
        <v>0.5034722222222222</v>
      </c>
      <c r="M7" s="38">
        <v>0.5243055555555556</v>
      </c>
      <c r="N7" s="38">
        <v>0.545138888888889</v>
      </c>
      <c r="O7" s="38">
        <v>0.5659722222222222</v>
      </c>
      <c r="P7" s="38">
        <v>0.607638888888889</v>
      </c>
      <c r="Q7" s="38">
        <v>0.6284722222222222</v>
      </c>
      <c r="R7" s="38">
        <v>0.6493055555555556</v>
      </c>
      <c r="S7" s="38">
        <v>0.6701388888888888</v>
      </c>
      <c r="T7" s="38">
        <v>0.7118055555555555</v>
      </c>
      <c r="U7" s="205">
        <v>0.7326388888888888</v>
      </c>
      <c r="V7" s="39">
        <f>COUNTA(B7:U10,B13:U21)</f>
        <v>27</v>
      </c>
      <c r="W7" s="52">
        <f>V7/1/2</f>
        <v>13.5</v>
      </c>
      <c r="Z7" s="201"/>
    </row>
    <row r="8" spans="1:26" s="67" customFormat="1" ht="24.75" customHeight="1">
      <c r="A8" s="204"/>
      <c r="B8" s="206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38"/>
      <c r="P8" s="38"/>
      <c r="Q8" s="38"/>
      <c r="R8" s="38"/>
      <c r="S8" s="38"/>
      <c r="T8" s="38"/>
      <c r="U8" s="205"/>
      <c r="V8" s="41">
        <f>COUNTA(B7:U7,B13:U13)/2-1</f>
        <v>12.5</v>
      </c>
      <c r="W8" s="41">
        <f>COUNTA(B7:U7,B13:U13)/2</f>
        <v>13.5</v>
      </c>
      <c r="Z8" s="208"/>
    </row>
    <row r="9" spans="1:26" s="67" customFormat="1" ht="24.75" customHeight="1">
      <c r="A9" s="204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209"/>
      <c r="P9" s="68"/>
      <c r="Q9" s="68"/>
      <c r="R9" s="46"/>
      <c r="S9" s="38"/>
      <c r="T9" s="38"/>
      <c r="U9" s="205"/>
      <c r="Z9" s="208"/>
    </row>
    <row r="10" spans="1:26" s="67" customFormat="1" ht="24.75" customHeight="1" thickBot="1">
      <c r="A10" s="204"/>
      <c r="B10" s="6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68"/>
      <c r="P10" s="68"/>
      <c r="Q10" s="68"/>
      <c r="R10" s="46"/>
      <c r="S10" s="38"/>
      <c r="T10" s="38"/>
      <c r="U10" s="205"/>
      <c r="Z10" s="92"/>
    </row>
    <row r="11" spans="1:26" s="67" customFormat="1" ht="24.75" customHeight="1">
      <c r="A11" s="371" t="s">
        <v>36</v>
      </c>
      <c r="B11" s="373">
        <v>11</v>
      </c>
      <c r="C11" s="373"/>
      <c r="D11" s="373">
        <v>12</v>
      </c>
      <c r="E11" s="373"/>
      <c r="F11" s="373">
        <v>13</v>
      </c>
      <c r="G11" s="373"/>
      <c r="H11" s="373">
        <v>14</v>
      </c>
      <c r="I11" s="373"/>
      <c r="J11" s="373">
        <v>15</v>
      </c>
      <c r="K11" s="373"/>
      <c r="L11" s="373">
        <v>16</v>
      </c>
      <c r="M11" s="373"/>
      <c r="N11" s="373">
        <v>17</v>
      </c>
      <c r="O11" s="373"/>
      <c r="P11" s="373">
        <v>18</v>
      </c>
      <c r="Q11" s="373"/>
      <c r="R11" s="373">
        <v>19</v>
      </c>
      <c r="S11" s="373"/>
      <c r="T11" s="373">
        <v>20</v>
      </c>
      <c r="U11" s="374"/>
      <c r="Z11" s="201"/>
    </row>
    <row r="12" spans="1:26" s="67" customFormat="1" ht="24.75" customHeight="1">
      <c r="A12" s="372"/>
      <c r="B12" s="68" t="s">
        <v>111</v>
      </c>
      <c r="C12" s="203" t="s">
        <v>112</v>
      </c>
      <c r="D12" s="68" t="s">
        <v>111</v>
      </c>
      <c r="E12" s="203" t="s">
        <v>112</v>
      </c>
      <c r="F12" s="68" t="s">
        <v>111</v>
      </c>
      <c r="G12" s="203" t="s">
        <v>112</v>
      </c>
      <c r="H12" s="68" t="s">
        <v>111</v>
      </c>
      <c r="I12" s="203" t="s">
        <v>112</v>
      </c>
      <c r="J12" s="68"/>
      <c r="K12" s="203"/>
      <c r="L12" s="68"/>
      <c r="M12" s="203"/>
      <c r="N12" s="68"/>
      <c r="O12" s="203"/>
      <c r="P12" s="68"/>
      <c r="Q12" s="203"/>
      <c r="R12" s="68"/>
      <c r="S12" s="203"/>
      <c r="T12" s="68"/>
      <c r="U12" s="203"/>
      <c r="Z12" s="201"/>
    </row>
    <row r="13" spans="1:26" s="67" customFormat="1" ht="24.75" customHeight="1">
      <c r="A13" s="204">
        <v>1</v>
      </c>
      <c r="B13" s="60">
        <v>0.7569444444444445</v>
      </c>
      <c r="C13" s="60">
        <v>0.7777777777777778</v>
      </c>
      <c r="D13" s="60">
        <v>0.8159722222222222</v>
      </c>
      <c r="E13" s="60">
        <v>0.8368055555555555</v>
      </c>
      <c r="F13" s="60">
        <v>0.8576388888888888</v>
      </c>
      <c r="G13" s="60">
        <v>0.8784722222222222</v>
      </c>
      <c r="H13" s="60">
        <v>0.9201388888888888</v>
      </c>
      <c r="I13" s="60">
        <v>0.9409722222222222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205"/>
      <c r="Z13" s="201"/>
    </row>
    <row r="14" spans="1:26" s="67" customFormat="1" ht="24.75" customHeight="1">
      <c r="A14" s="204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205"/>
      <c r="Z14" s="201"/>
    </row>
    <row r="15" spans="1:26" s="67" customFormat="1" ht="24.75" customHeight="1">
      <c r="A15" s="204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205"/>
      <c r="Z15" s="201"/>
    </row>
    <row r="16" spans="1:26" s="67" customFormat="1" ht="24.75" customHeight="1">
      <c r="A16" s="204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205"/>
      <c r="Z16" s="201"/>
    </row>
    <row r="17" spans="1:26" s="67" customFormat="1" ht="24.75" customHeight="1">
      <c r="A17" s="204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205"/>
      <c r="Z17" s="201"/>
    </row>
    <row r="18" spans="1:26" s="67" customFormat="1" ht="24.75" customHeight="1">
      <c r="A18" s="204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205"/>
      <c r="Z18" s="201"/>
    </row>
    <row r="19" spans="1:26" s="67" customFormat="1" ht="24.75" customHeight="1">
      <c r="A19" s="20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205"/>
      <c r="Z19" s="201"/>
    </row>
    <row r="20" spans="1:26" s="67" customFormat="1" ht="24.75" customHeight="1">
      <c r="A20" s="204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205"/>
      <c r="Z20" s="201"/>
    </row>
    <row r="21" spans="1:26" s="67" customFormat="1" ht="24.75" customHeight="1">
      <c r="A21" s="204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205"/>
      <c r="Z21" s="201"/>
    </row>
    <row r="22" spans="1:26" s="67" customFormat="1" ht="24.75" customHeight="1">
      <c r="A22" s="20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205"/>
      <c r="Z22" s="201"/>
    </row>
    <row r="23" spans="1:26" s="67" customFormat="1" ht="24.75" customHeight="1">
      <c r="A23" s="20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205"/>
      <c r="Z23" s="201"/>
    </row>
    <row r="24" spans="1:26" s="67" customFormat="1" ht="24.75" customHeight="1">
      <c r="A24" s="20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205"/>
      <c r="Z24" s="201"/>
    </row>
    <row r="25" spans="1:26" s="67" customFormat="1" ht="24.75" customHeight="1">
      <c r="A25" s="20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205"/>
      <c r="Z25" s="201"/>
    </row>
    <row r="26" spans="1:26" s="67" customFormat="1" ht="24.75" customHeight="1">
      <c r="A26" s="20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205"/>
      <c r="Z26" s="201"/>
    </row>
    <row r="27" spans="1:26" s="67" customFormat="1" ht="24.75" customHeight="1">
      <c r="A27" s="20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205"/>
      <c r="Z27" s="201"/>
    </row>
    <row r="28" spans="1:26" s="67" customFormat="1" ht="24.75" customHeight="1">
      <c r="A28" s="20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205"/>
      <c r="Z28" s="201"/>
    </row>
    <row r="29" spans="1:26" s="67" customFormat="1" ht="24.75" customHeight="1">
      <c r="A29" s="20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05"/>
      <c r="Z29" s="201"/>
    </row>
    <row r="30" spans="1:26" s="67" customFormat="1" ht="24.75" customHeight="1">
      <c r="A30" s="20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05"/>
      <c r="Z30" s="201"/>
    </row>
    <row r="31" spans="1:26" s="67" customFormat="1" ht="24.75" customHeight="1">
      <c r="A31" s="20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05"/>
      <c r="Z31" s="201"/>
    </row>
    <row r="32" spans="1:26" s="67" customFormat="1" ht="24.75" customHeight="1">
      <c r="A32" s="204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205"/>
      <c r="Z32" s="201"/>
    </row>
    <row r="33" spans="1:26" s="67" customFormat="1" ht="24.75" customHeight="1">
      <c r="A33" s="204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205"/>
      <c r="Z33" s="201"/>
    </row>
    <row r="34" spans="1:26" s="67" customFormat="1" ht="24.75" customHeight="1">
      <c r="A34" s="20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205"/>
      <c r="Z34" s="201"/>
    </row>
    <row r="35" spans="1:26" s="67" customFormat="1" ht="24.75" customHeight="1">
      <c r="A35" s="204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205"/>
      <c r="Z35" s="201"/>
    </row>
    <row r="36" spans="1:26" s="67" customFormat="1" ht="24.75" customHeight="1">
      <c r="A36" s="204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205"/>
      <c r="Z36" s="201"/>
    </row>
    <row r="37" spans="1:26" s="67" customFormat="1" ht="24.75" customHeight="1">
      <c r="A37" s="204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205"/>
      <c r="Z37" s="201"/>
    </row>
    <row r="38" spans="1:26" s="67" customFormat="1" ht="24.75" customHeight="1">
      <c r="A38" s="210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2"/>
      <c r="Z38" s="201"/>
    </row>
    <row r="39" spans="1:26" s="67" customFormat="1" ht="24.75" customHeight="1" thickBot="1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5"/>
      <c r="Z39" s="201"/>
    </row>
    <row r="40" spans="1:26" s="67" customFormat="1" ht="24.75" customHeight="1" thickBot="1">
      <c r="A40" s="385" t="s">
        <v>44</v>
      </c>
      <c r="B40" s="386"/>
      <c r="C40" s="390" t="s">
        <v>45</v>
      </c>
      <c r="D40" s="391"/>
      <c r="E40" s="391"/>
      <c r="F40" s="392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Z40" s="201"/>
    </row>
    <row r="41" spans="1:27" s="92" customFormat="1" ht="31.5" customHeight="1" thickBot="1">
      <c r="A41" s="393" t="s">
        <v>113</v>
      </c>
      <c r="B41" s="394"/>
      <c r="C41" s="394"/>
      <c r="D41" s="394"/>
      <c r="E41" s="395"/>
      <c r="F41" s="182"/>
      <c r="G41" s="182"/>
      <c r="H41" s="396" t="s">
        <v>111</v>
      </c>
      <c r="I41" s="397"/>
      <c r="J41" s="397"/>
      <c r="K41" s="183" t="s">
        <v>28</v>
      </c>
      <c r="L41" s="398" t="s">
        <v>112</v>
      </c>
      <c r="M41" s="398"/>
      <c r="N41" s="399"/>
      <c r="O41" s="184"/>
      <c r="P41" s="185"/>
      <c r="Q41" s="185"/>
      <c r="R41" s="185"/>
      <c r="S41" s="182"/>
      <c r="T41" s="400" t="s">
        <v>77</v>
      </c>
      <c r="U41" s="401"/>
      <c r="V41" s="54">
        <f>V43/V48</f>
        <v>0.023148148148148147</v>
      </c>
      <c r="W41" s="54">
        <f>W43/W48</f>
        <v>0.023148148148148147</v>
      </c>
      <c r="X41" s="31">
        <f>AVERAGE(V41,W41)</f>
        <v>0.023148148148148147</v>
      </c>
      <c r="Y41" s="32" t="s">
        <v>31</v>
      </c>
      <c r="Z41" s="33">
        <f>ROUND(X41*1440,0)/1440</f>
        <v>0.022916666666666665</v>
      </c>
      <c r="AA41" s="182"/>
    </row>
    <row r="42" spans="1:27" s="92" customFormat="1" ht="12.75" thickBo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4"/>
      <c r="P42" s="184"/>
      <c r="Q42" s="184"/>
      <c r="R42" s="182"/>
      <c r="S42" s="182"/>
      <c r="T42" s="186"/>
      <c r="U42" s="186"/>
      <c r="V42" s="54">
        <v>0.24305555555555555</v>
      </c>
      <c r="W42" s="54">
        <v>0.24305555555555555</v>
      </c>
      <c r="X42" s="182"/>
      <c r="Y42" s="67"/>
      <c r="Z42" s="187"/>
      <c r="AA42" s="182"/>
    </row>
    <row r="43" spans="1:27" s="92" customFormat="1" ht="19.5" customHeight="1" thickBot="1">
      <c r="A43" s="402" t="s">
        <v>32</v>
      </c>
      <c r="B43" s="403"/>
      <c r="C43" s="403" t="s">
        <v>114</v>
      </c>
      <c r="D43" s="403"/>
      <c r="E43" s="404"/>
      <c r="F43" s="182"/>
      <c r="G43" s="182"/>
      <c r="H43" s="182"/>
      <c r="I43" s="182"/>
      <c r="J43" s="182"/>
      <c r="K43" s="182"/>
      <c r="L43" s="182"/>
      <c r="M43" s="182"/>
      <c r="N43" s="325" t="s">
        <v>34</v>
      </c>
      <c r="O43" s="326"/>
      <c r="P43" s="307">
        <f>Z41</f>
        <v>0.022916666666666665</v>
      </c>
      <c r="Q43" s="308"/>
      <c r="R43" s="182"/>
      <c r="S43" s="188" t="s">
        <v>35</v>
      </c>
      <c r="T43" s="405">
        <v>0.034027777777777775</v>
      </c>
      <c r="U43" s="406"/>
      <c r="V43" s="54">
        <f>V44-V42</f>
        <v>0.6944444444444444</v>
      </c>
      <c r="W43" s="54">
        <f>W44-W42</f>
        <v>0.6944444444444444</v>
      </c>
      <c r="X43" s="67"/>
      <c r="Y43" s="67"/>
      <c r="Z43" s="187"/>
      <c r="AA43" s="67"/>
    </row>
    <row r="44" spans="1:27" s="92" customFormat="1" ht="12.75" thickBo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6"/>
      <c r="U44" s="186"/>
      <c r="V44" s="54">
        <v>0.9375</v>
      </c>
      <c r="W44" s="54">
        <v>0.9375</v>
      </c>
      <c r="X44" s="67"/>
      <c r="Y44" s="67"/>
      <c r="Z44" s="187"/>
      <c r="AA44" s="67"/>
    </row>
    <row r="45" spans="1:27" s="92" customFormat="1" ht="24.75" customHeight="1">
      <c r="A45" s="407" t="s">
        <v>36</v>
      </c>
      <c r="B45" s="409">
        <v>1</v>
      </c>
      <c r="C45" s="409"/>
      <c r="D45" s="409">
        <v>2</v>
      </c>
      <c r="E45" s="409"/>
      <c r="F45" s="409">
        <v>3</v>
      </c>
      <c r="G45" s="409"/>
      <c r="H45" s="409">
        <v>4</v>
      </c>
      <c r="I45" s="409"/>
      <c r="J45" s="409">
        <v>5</v>
      </c>
      <c r="K45" s="409"/>
      <c r="L45" s="409">
        <v>6</v>
      </c>
      <c r="M45" s="409"/>
      <c r="N45" s="409">
        <v>7</v>
      </c>
      <c r="O45" s="409"/>
      <c r="P45" s="409">
        <v>8</v>
      </c>
      <c r="Q45" s="409"/>
      <c r="R45" s="409">
        <v>9</v>
      </c>
      <c r="S45" s="409"/>
      <c r="T45" s="410">
        <v>10</v>
      </c>
      <c r="U45" s="411"/>
      <c r="V45" s="54"/>
      <c r="W45" s="54"/>
      <c r="X45" s="67"/>
      <c r="Y45" s="67"/>
      <c r="Z45" s="187"/>
      <c r="AA45" s="67"/>
    </row>
    <row r="46" spans="1:27" s="92" customFormat="1" ht="24.75" customHeight="1">
      <c r="A46" s="408"/>
      <c r="B46" s="190" t="s">
        <v>111</v>
      </c>
      <c r="C46" s="191" t="s">
        <v>112</v>
      </c>
      <c r="D46" s="190" t="s">
        <v>111</v>
      </c>
      <c r="E46" s="191" t="s">
        <v>112</v>
      </c>
      <c r="F46" s="190" t="s">
        <v>111</v>
      </c>
      <c r="G46" s="191" t="s">
        <v>112</v>
      </c>
      <c r="H46" s="190" t="s">
        <v>111</v>
      </c>
      <c r="I46" s="191" t="s">
        <v>112</v>
      </c>
      <c r="J46" s="190" t="s">
        <v>111</v>
      </c>
      <c r="K46" s="191" t="s">
        <v>112</v>
      </c>
      <c r="L46" s="190" t="s">
        <v>111</v>
      </c>
      <c r="M46" s="191" t="s">
        <v>112</v>
      </c>
      <c r="N46" s="190" t="s">
        <v>111</v>
      </c>
      <c r="O46" s="191" t="s">
        <v>112</v>
      </c>
      <c r="P46" s="190" t="s">
        <v>111</v>
      </c>
      <c r="Q46" s="191" t="s">
        <v>112</v>
      </c>
      <c r="R46" s="190" t="s">
        <v>111</v>
      </c>
      <c r="S46" s="191" t="s">
        <v>112</v>
      </c>
      <c r="T46" s="190" t="s">
        <v>111</v>
      </c>
      <c r="U46" s="191" t="s">
        <v>112</v>
      </c>
      <c r="V46" s="182"/>
      <c r="W46" s="182"/>
      <c r="X46" s="67"/>
      <c r="Y46" s="67"/>
      <c r="Z46" s="187"/>
      <c r="AA46" s="67"/>
    </row>
    <row r="47" spans="1:27" s="92" customFormat="1" ht="24.75" customHeight="1">
      <c r="A47" s="189">
        <v>1</v>
      </c>
      <c r="B47" s="196"/>
      <c r="C47" s="173">
        <v>0.24305555555555555</v>
      </c>
      <c r="D47" s="216">
        <v>0.2881944444444445</v>
      </c>
      <c r="E47" s="216">
        <v>0.3298611111111111</v>
      </c>
      <c r="F47" s="3">
        <v>0.380555555555556</v>
      </c>
      <c r="G47" s="3">
        <v>0.420833333333333</v>
      </c>
      <c r="H47" s="3">
        <v>0.480555555555554</v>
      </c>
      <c r="I47" s="3">
        <v>0.520833333333335</v>
      </c>
      <c r="J47" s="3">
        <v>0.582638888888892</v>
      </c>
      <c r="K47" s="3">
        <v>0.622916666666663</v>
      </c>
      <c r="L47" s="3">
        <v>0.6805555555555555</v>
      </c>
      <c r="M47" s="3">
        <v>0.7222222222222222</v>
      </c>
      <c r="N47" s="3">
        <v>0.773611111111111</v>
      </c>
      <c r="O47" s="3">
        <v>0.818750000000011</v>
      </c>
      <c r="P47" s="3">
        <v>0.868055555555555</v>
      </c>
      <c r="Q47" s="3">
        <v>0.913888888888856</v>
      </c>
      <c r="R47" s="3"/>
      <c r="S47" s="3"/>
      <c r="T47" s="3"/>
      <c r="U47" s="217"/>
      <c r="V47" s="160">
        <f>COUNTA(B47:U79)</f>
        <v>60</v>
      </c>
      <c r="W47" s="161">
        <f>V47/4/2</f>
        <v>7.5</v>
      </c>
      <c r="X47" s="67"/>
      <c r="Y47" s="67"/>
      <c r="Z47" s="187"/>
      <c r="AA47" s="67"/>
    </row>
    <row r="48" spans="1:27" s="92" customFormat="1" ht="24.75" customHeight="1">
      <c r="A48" s="189">
        <v>2</v>
      </c>
      <c r="B48" s="218"/>
      <c r="C48" s="193">
        <v>0.2638888888888889</v>
      </c>
      <c r="D48" s="219">
        <v>0.3090277777777778</v>
      </c>
      <c r="E48" s="219">
        <v>0.3506944444444444</v>
      </c>
      <c r="F48" s="193">
        <v>0.4055555555555555</v>
      </c>
      <c r="G48" s="193">
        <v>0.4458333333333333</v>
      </c>
      <c r="H48" s="193">
        <v>0.505555555555554</v>
      </c>
      <c r="I48" s="193">
        <v>0.545833333333335</v>
      </c>
      <c r="J48" s="193">
        <v>0.608333333333338</v>
      </c>
      <c r="K48" s="193">
        <v>0.648611111111106</v>
      </c>
      <c r="L48" s="193">
        <v>0.703472222222222</v>
      </c>
      <c r="M48" s="193">
        <v>0.745833333333328</v>
      </c>
      <c r="N48" s="193">
        <v>0.797222222222222</v>
      </c>
      <c r="O48" s="3">
        <v>0.843055555555572</v>
      </c>
      <c r="P48" s="3">
        <v>0.891666666666666</v>
      </c>
      <c r="Q48" s="3">
        <v>0.937499999999951</v>
      </c>
      <c r="R48" s="3"/>
      <c r="S48" s="3"/>
      <c r="T48" s="3"/>
      <c r="U48" s="217"/>
      <c r="V48" s="162">
        <f>COUNTA(B47:B79,D47:D79,F47:F79,H47:H79,J47:J79,L47:L79,N47:N79,P47:P79,R47:R79,T47:T79)</f>
        <v>30</v>
      </c>
      <c r="W48" s="162">
        <f>COUNTA(C47:C79,E47:E79,G47:G79,I47:I79,K47:K79,M47:M79,O47:O79,Q47:Q79,S47:S79,U47:U79)</f>
        <v>30</v>
      </c>
      <c r="X48" s="67"/>
      <c r="Y48" s="21">
        <f>(V48+W48)/2</f>
        <v>30</v>
      </c>
      <c r="Z48" s="194"/>
      <c r="AA48" s="67"/>
    </row>
    <row r="49" spans="1:27" s="92" customFormat="1" ht="24.75" customHeight="1">
      <c r="A49" s="189">
        <v>3</v>
      </c>
      <c r="B49" s="195">
        <v>0.24305555555555555</v>
      </c>
      <c r="C49" s="195">
        <v>0.28541666666666665</v>
      </c>
      <c r="D49" s="195">
        <v>0.3333333333333333</v>
      </c>
      <c r="E49" s="195">
        <v>0.3743055555555555</v>
      </c>
      <c r="F49" s="195">
        <v>0.430555555555555</v>
      </c>
      <c r="G49" s="195">
        <v>0.4708333333333334</v>
      </c>
      <c r="H49" s="195">
        <v>0.53125</v>
      </c>
      <c r="I49" s="195">
        <v>0.5715277777777777</v>
      </c>
      <c r="J49" s="195">
        <v>0.6333333333333333</v>
      </c>
      <c r="K49" s="195">
        <v>0.6736111111111112</v>
      </c>
      <c r="L49" s="195">
        <v>0.726388888888889</v>
      </c>
      <c r="M49" s="195">
        <v>0.7694444444444444</v>
      </c>
      <c r="N49" s="195">
        <v>0.820833333333333</v>
      </c>
      <c r="O49" s="195">
        <v>0.8666666666666667</v>
      </c>
      <c r="P49" s="3">
        <v>0.9145833333333333</v>
      </c>
      <c r="Q49" s="3"/>
      <c r="R49" s="197"/>
      <c r="S49" s="3"/>
      <c r="T49" s="3"/>
      <c r="U49" s="217"/>
      <c r="V49" s="67"/>
      <c r="W49" s="67"/>
      <c r="X49" s="67"/>
      <c r="Y49" s="21" t="s">
        <v>38</v>
      </c>
      <c r="Z49" s="194"/>
      <c r="AA49" s="67"/>
    </row>
    <row r="50" spans="1:27" s="92" customFormat="1" ht="24.75" customHeight="1">
      <c r="A50" s="189">
        <v>4</v>
      </c>
      <c r="B50" s="216">
        <v>0.2673611111111111</v>
      </c>
      <c r="C50" s="216">
        <v>0.3090277777777778</v>
      </c>
      <c r="D50" s="3">
        <v>0.35694444444444445</v>
      </c>
      <c r="E50" s="3">
        <v>0.3979166666666667</v>
      </c>
      <c r="F50" s="3">
        <v>0.455555555555555</v>
      </c>
      <c r="G50" s="3">
        <v>0.495833333333334</v>
      </c>
      <c r="H50" s="3">
        <v>0.556944444444446</v>
      </c>
      <c r="I50" s="3">
        <v>0.597222222222221</v>
      </c>
      <c r="J50" s="3">
        <v>0.6576388888888889</v>
      </c>
      <c r="K50" s="3">
        <v>0.698611111111116</v>
      </c>
      <c r="L50" s="3">
        <v>0.75</v>
      </c>
      <c r="M50" s="3">
        <v>0.79444444444445</v>
      </c>
      <c r="N50" s="3">
        <v>0.844444444444444</v>
      </c>
      <c r="O50" s="3">
        <v>0.890277777777761</v>
      </c>
      <c r="P50" s="3">
        <v>0.937500000000001</v>
      </c>
      <c r="Q50" s="3"/>
      <c r="R50" s="197"/>
      <c r="S50" s="3"/>
      <c r="T50" s="3"/>
      <c r="U50" s="217"/>
      <c r="V50" s="67"/>
      <c r="W50" s="67"/>
      <c r="X50" s="67"/>
      <c r="Y50" s="67"/>
      <c r="Z50" s="2"/>
      <c r="AA50" s="67"/>
    </row>
    <row r="51" spans="1:27" s="92" customFormat="1" ht="24.75" customHeight="1">
      <c r="A51" s="189">
        <v>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0"/>
      <c r="U51" s="192"/>
      <c r="V51" s="67"/>
      <c r="W51" s="67"/>
      <c r="X51" s="67"/>
      <c r="Y51" s="67"/>
      <c r="Z51" s="187"/>
      <c r="AA51" s="67"/>
    </row>
    <row r="52" spans="1:27" s="92" customFormat="1" ht="24.75" customHeight="1">
      <c r="A52" s="189">
        <v>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0"/>
      <c r="U52" s="192"/>
      <c r="V52" s="67"/>
      <c r="W52" s="67"/>
      <c r="X52" s="67"/>
      <c r="Y52" s="67"/>
      <c r="Z52" s="187"/>
      <c r="AA52" s="67"/>
    </row>
    <row r="53" spans="1:27" s="92" customFormat="1" ht="24.75" customHeight="1">
      <c r="A53" s="189">
        <v>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0"/>
      <c r="U53" s="192"/>
      <c r="V53" s="67"/>
      <c r="W53" s="67"/>
      <c r="X53" s="67"/>
      <c r="Y53" s="67"/>
      <c r="Z53" s="187"/>
      <c r="AA53" s="67"/>
    </row>
    <row r="54" spans="1:27" s="92" customFormat="1" ht="24.75" customHeight="1">
      <c r="A54" s="189">
        <v>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0"/>
      <c r="U54" s="192"/>
      <c r="V54" s="67"/>
      <c r="W54" s="67"/>
      <c r="X54" s="67"/>
      <c r="Y54" s="67"/>
      <c r="Z54" s="187"/>
      <c r="AA54" s="67"/>
    </row>
    <row r="55" spans="1:27" s="92" customFormat="1" ht="24.75" customHeight="1">
      <c r="A55" s="189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20"/>
      <c r="U55" s="192"/>
      <c r="V55" s="67"/>
      <c r="W55" s="67"/>
      <c r="X55" s="67"/>
      <c r="Y55" s="67"/>
      <c r="Z55" s="187"/>
      <c r="AA55" s="67"/>
    </row>
    <row r="56" spans="1:27" s="92" customFormat="1" ht="24.75" customHeight="1">
      <c r="A56" s="189">
        <v>10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20"/>
      <c r="U56" s="192"/>
      <c r="V56" s="67"/>
      <c r="W56" s="67"/>
      <c r="X56" s="67"/>
      <c r="Y56" s="67"/>
      <c r="Z56" s="187"/>
      <c r="AA56" s="67"/>
    </row>
    <row r="57" spans="1:27" s="92" customFormat="1" ht="24.75" customHeight="1">
      <c r="A57" s="189">
        <v>11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0"/>
      <c r="U57" s="192"/>
      <c r="V57" s="67"/>
      <c r="W57" s="67"/>
      <c r="X57" s="67"/>
      <c r="Y57" s="67"/>
      <c r="Z57" s="187"/>
      <c r="AA57" s="67"/>
    </row>
    <row r="58" spans="1:27" s="92" customFormat="1" ht="24.75" customHeight="1">
      <c r="A58" s="189">
        <v>12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0"/>
      <c r="U58" s="192"/>
      <c r="V58" s="67"/>
      <c r="W58" s="67"/>
      <c r="X58" s="67"/>
      <c r="Y58" s="67"/>
      <c r="Z58" s="187"/>
      <c r="AA58" s="67"/>
    </row>
    <row r="59" spans="1:27" s="92" customFormat="1" ht="24.75" customHeight="1">
      <c r="A59" s="189">
        <v>13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20"/>
      <c r="U59" s="192"/>
      <c r="V59" s="67"/>
      <c r="W59" s="67"/>
      <c r="X59" s="67"/>
      <c r="Y59" s="67"/>
      <c r="Z59" s="187"/>
      <c r="AA59" s="67"/>
    </row>
    <row r="60" spans="1:27" s="92" customFormat="1" ht="24.75" customHeight="1">
      <c r="A60" s="189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20"/>
      <c r="U60" s="192"/>
      <c r="V60" s="67"/>
      <c r="W60" s="67"/>
      <c r="X60" s="67"/>
      <c r="Y60" s="67"/>
      <c r="Z60" s="187"/>
      <c r="AA60" s="67"/>
    </row>
    <row r="61" spans="1:27" s="92" customFormat="1" ht="24.75" customHeight="1">
      <c r="A61" s="189">
        <v>15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0"/>
      <c r="U61" s="192"/>
      <c r="V61" s="67"/>
      <c r="W61" s="67"/>
      <c r="X61" s="67"/>
      <c r="Y61" s="67"/>
      <c r="Z61" s="187"/>
      <c r="AA61" s="67"/>
    </row>
    <row r="62" spans="1:27" s="92" customFormat="1" ht="24.75" customHeight="1">
      <c r="A62" s="189">
        <v>16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0"/>
      <c r="U62" s="192"/>
      <c r="V62" s="67"/>
      <c r="W62" s="67"/>
      <c r="X62" s="67"/>
      <c r="Y62" s="67"/>
      <c r="Z62" s="187"/>
      <c r="AA62" s="67"/>
    </row>
    <row r="63" spans="1:27" s="92" customFormat="1" ht="24.75" customHeight="1">
      <c r="A63" s="189">
        <v>17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20"/>
      <c r="U63" s="192"/>
      <c r="V63" s="67"/>
      <c r="W63" s="67"/>
      <c r="X63" s="67"/>
      <c r="Y63" s="67"/>
      <c r="Z63" s="187"/>
      <c r="AA63" s="67"/>
    </row>
    <row r="64" spans="1:27" s="92" customFormat="1" ht="24.75" customHeight="1">
      <c r="A64" s="189">
        <v>18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20"/>
      <c r="U64" s="192"/>
      <c r="V64" s="67"/>
      <c r="W64" s="67"/>
      <c r="X64" s="67"/>
      <c r="Y64" s="67"/>
      <c r="Z64" s="187"/>
      <c r="AA64" s="67"/>
    </row>
    <row r="65" spans="1:27" s="92" customFormat="1" ht="24.75" customHeight="1">
      <c r="A65" s="189">
        <v>19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20"/>
      <c r="U65" s="192"/>
      <c r="V65" s="67"/>
      <c r="W65" s="67"/>
      <c r="X65" s="67"/>
      <c r="Y65" s="67"/>
      <c r="Z65" s="187"/>
      <c r="AA65" s="67"/>
    </row>
    <row r="66" spans="1:27" s="92" customFormat="1" ht="24.75" customHeight="1">
      <c r="A66" s="189">
        <v>20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20"/>
      <c r="U66" s="192"/>
      <c r="V66" s="67"/>
      <c r="W66" s="67"/>
      <c r="X66" s="67"/>
      <c r="Y66" s="67"/>
      <c r="Z66" s="187"/>
      <c r="AA66" s="67"/>
    </row>
    <row r="67" spans="1:27" s="92" customFormat="1" ht="24.75" customHeight="1">
      <c r="A67" s="189">
        <v>21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20"/>
      <c r="U67" s="192"/>
      <c r="V67" s="67"/>
      <c r="W67" s="67"/>
      <c r="X67" s="67"/>
      <c r="Y67" s="67"/>
      <c r="Z67" s="187"/>
      <c r="AA67" s="67"/>
    </row>
    <row r="68" spans="1:27" s="92" customFormat="1" ht="24.75" customHeight="1">
      <c r="A68" s="189">
        <v>22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20"/>
      <c r="U68" s="192"/>
      <c r="V68" s="67"/>
      <c r="W68" s="67"/>
      <c r="X68" s="67"/>
      <c r="Y68" s="67"/>
      <c r="Z68" s="187"/>
      <c r="AA68" s="67"/>
    </row>
    <row r="69" spans="1:27" s="92" customFormat="1" ht="24.75" customHeight="1">
      <c r="A69" s="189">
        <v>23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20"/>
      <c r="U69" s="192"/>
      <c r="V69" s="67"/>
      <c r="W69" s="67"/>
      <c r="X69" s="67"/>
      <c r="Y69" s="67"/>
      <c r="Z69" s="187"/>
      <c r="AA69" s="67"/>
    </row>
    <row r="70" spans="1:27" s="92" customFormat="1" ht="24.75" customHeight="1">
      <c r="A70" s="189">
        <v>24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20"/>
      <c r="U70" s="192"/>
      <c r="V70" s="67"/>
      <c r="W70" s="67"/>
      <c r="X70" s="67"/>
      <c r="Y70" s="67"/>
      <c r="Z70" s="187"/>
      <c r="AA70" s="67"/>
    </row>
    <row r="71" spans="1:27" s="92" customFormat="1" ht="24.75" customHeight="1">
      <c r="A71" s="189">
        <v>25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20"/>
      <c r="U71" s="192"/>
      <c r="V71" s="67"/>
      <c r="W71" s="67"/>
      <c r="X71" s="67"/>
      <c r="Y71" s="67"/>
      <c r="Z71" s="187"/>
      <c r="AA71" s="67"/>
    </row>
    <row r="72" spans="1:27" s="92" customFormat="1" ht="24.75" customHeight="1">
      <c r="A72" s="189">
        <v>26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0"/>
      <c r="U72" s="192"/>
      <c r="V72" s="67"/>
      <c r="W72" s="67"/>
      <c r="X72" s="67"/>
      <c r="Y72" s="67"/>
      <c r="Z72" s="187"/>
      <c r="AA72" s="67"/>
    </row>
    <row r="73" spans="1:27" s="92" customFormat="1" ht="24.75" customHeight="1">
      <c r="A73" s="189">
        <v>27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20"/>
      <c r="U73" s="192"/>
      <c r="V73" s="67"/>
      <c r="W73" s="67"/>
      <c r="X73" s="67"/>
      <c r="Y73" s="67"/>
      <c r="Z73" s="187"/>
      <c r="AA73" s="67"/>
    </row>
    <row r="74" spans="1:27" s="92" customFormat="1" ht="24.75" customHeight="1">
      <c r="A74" s="189">
        <v>28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20"/>
      <c r="U74" s="192"/>
      <c r="V74" s="67"/>
      <c r="W74" s="67"/>
      <c r="X74" s="67"/>
      <c r="Y74" s="67"/>
      <c r="Z74" s="187"/>
      <c r="AA74" s="67"/>
    </row>
    <row r="75" spans="1:27" s="92" customFormat="1" ht="24.75" customHeight="1">
      <c r="A75" s="189">
        <v>29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20"/>
      <c r="U75" s="192"/>
      <c r="V75" s="67"/>
      <c r="W75" s="67"/>
      <c r="X75" s="67"/>
      <c r="Y75" s="67"/>
      <c r="Z75" s="187"/>
      <c r="AA75" s="67"/>
    </row>
    <row r="76" spans="1:27" s="92" customFormat="1" ht="24.75" customHeight="1">
      <c r="A76" s="189">
        <v>30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20"/>
      <c r="U76" s="192"/>
      <c r="V76" s="67"/>
      <c r="W76" s="67"/>
      <c r="X76" s="67"/>
      <c r="Y76" s="67"/>
      <c r="Z76" s="187"/>
      <c r="AA76" s="67"/>
    </row>
    <row r="77" spans="1:27" s="92" customFormat="1" ht="24.75" customHeight="1">
      <c r="A77" s="189">
        <v>31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20"/>
      <c r="U77" s="192"/>
      <c r="V77" s="67"/>
      <c r="W77" s="67"/>
      <c r="X77" s="67"/>
      <c r="Y77" s="67"/>
      <c r="Z77" s="187"/>
      <c r="AA77" s="67"/>
    </row>
    <row r="78" spans="1:27" s="92" customFormat="1" ht="24.75" customHeight="1">
      <c r="A78" s="189">
        <v>32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20"/>
      <c r="U78" s="192"/>
      <c r="V78" s="67"/>
      <c r="W78" s="67"/>
      <c r="X78" s="67"/>
      <c r="Y78" s="67"/>
      <c r="Z78" s="187"/>
      <c r="AA78" s="67"/>
    </row>
    <row r="79" spans="1:27" s="92" customFormat="1" ht="24.75" customHeight="1">
      <c r="A79" s="189">
        <v>33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20"/>
      <c r="U79" s="192"/>
      <c r="V79" s="67"/>
      <c r="W79" s="67"/>
      <c r="X79" s="67"/>
      <c r="Y79" s="67"/>
      <c r="Z79" s="187"/>
      <c r="AA79" s="67"/>
    </row>
    <row r="80" spans="1:27" s="92" customFormat="1" ht="19.5" customHeight="1" thickBot="1">
      <c r="A80" s="412" t="s">
        <v>5</v>
      </c>
      <c r="B80" s="413"/>
      <c r="C80" s="362" t="s">
        <v>115</v>
      </c>
      <c r="D80" s="362"/>
      <c r="E80" s="362"/>
      <c r="F80" s="363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67"/>
      <c r="W80" s="67"/>
      <c r="X80" s="67"/>
      <c r="Y80" s="67"/>
      <c r="Z80" s="187"/>
      <c r="AA80" s="67"/>
    </row>
    <row r="81" spans="1:26" s="92" customFormat="1" ht="31.5" customHeight="1" thickBot="1">
      <c r="A81" s="279" t="s">
        <v>116</v>
      </c>
      <c r="B81" s="280"/>
      <c r="C81" s="280"/>
      <c r="D81" s="280"/>
      <c r="E81" s="281"/>
      <c r="H81" s="339" t="s">
        <v>117</v>
      </c>
      <c r="I81" s="340"/>
      <c r="J81" s="340"/>
      <c r="K81" s="29" t="s">
        <v>28</v>
      </c>
      <c r="L81" s="341" t="s">
        <v>118</v>
      </c>
      <c r="M81" s="341"/>
      <c r="N81" s="342"/>
      <c r="O81" s="53"/>
      <c r="P81" s="30"/>
      <c r="Q81" s="30"/>
      <c r="R81" s="30"/>
      <c r="T81" s="343" t="s">
        <v>77</v>
      </c>
      <c r="U81" s="344"/>
      <c r="V81" s="31">
        <f>V83/V88</f>
        <v>0.023611111111111114</v>
      </c>
      <c r="W81" s="31">
        <f>W83/W88</f>
        <v>0.023611111111111114</v>
      </c>
      <c r="X81" s="31">
        <f>AVERAGE(V81,W81)</f>
        <v>0.023611111111111114</v>
      </c>
      <c r="Y81" s="32" t="s">
        <v>31</v>
      </c>
      <c r="Z81" s="33">
        <f>ROUND(X81*1440,0)/1440</f>
        <v>0.02361111111111111</v>
      </c>
    </row>
    <row r="82" spans="15:26" s="92" customFormat="1" ht="9" customHeight="1" thickBot="1">
      <c r="O82" s="53"/>
      <c r="P82" s="53"/>
      <c r="Q82" s="53"/>
      <c r="V82" s="31">
        <v>0.23611111111111113</v>
      </c>
      <c r="W82" s="31">
        <v>0.23611111111111113</v>
      </c>
      <c r="Z82" s="34"/>
    </row>
    <row r="83" spans="1:26" s="92" customFormat="1" ht="19.5" customHeight="1" thickBot="1">
      <c r="A83" s="345" t="s">
        <v>32</v>
      </c>
      <c r="B83" s="346"/>
      <c r="C83" s="414" t="s">
        <v>119</v>
      </c>
      <c r="D83" s="414"/>
      <c r="E83" s="415"/>
      <c r="F83" s="226"/>
      <c r="G83" s="226"/>
      <c r="H83" s="226"/>
      <c r="I83" s="226"/>
      <c r="J83" s="226"/>
      <c r="K83" s="226"/>
      <c r="L83" s="226"/>
      <c r="M83" s="226"/>
      <c r="N83" s="289" t="s">
        <v>34</v>
      </c>
      <c r="O83" s="290"/>
      <c r="P83" s="291">
        <f>Z81</f>
        <v>0.02361111111111111</v>
      </c>
      <c r="Q83" s="292"/>
      <c r="S83" s="35" t="s">
        <v>35</v>
      </c>
      <c r="T83" s="416">
        <v>0.02361111111111111</v>
      </c>
      <c r="U83" s="417"/>
      <c r="V83" s="31">
        <f>V84-V82</f>
        <v>0.7083333333333334</v>
      </c>
      <c r="W83" s="31">
        <f>W84-W82</f>
        <v>0.7083333333333334</v>
      </c>
      <c r="Z83" s="34"/>
    </row>
    <row r="84" spans="22:26" s="92" customFormat="1" ht="10.5" customHeight="1" thickBot="1">
      <c r="V84" s="31">
        <v>0.9444444444444445</v>
      </c>
      <c r="W84" s="31">
        <v>0.9444444444444445</v>
      </c>
      <c r="Z84" s="34"/>
    </row>
    <row r="85" spans="1:26" s="92" customFormat="1" ht="24.75" customHeight="1">
      <c r="A85" s="418" t="s">
        <v>23</v>
      </c>
      <c r="B85" s="331">
        <v>1</v>
      </c>
      <c r="C85" s="331"/>
      <c r="D85" s="331">
        <v>2</v>
      </c>
      <c r="E85" s="331"/>
      <c r="F85" s="331">
        <v>3</v>
      </c>
      <c r="G85" s="331"/>
      <c r="H85" s="331">
        <v>4</v>
      </c>
      <c r="I85" s="331"/>
      <c r="J85" s="331">
        <v>5</v>
      </c>
      <c r="K85" s="331"/>
      <c r="L85" s="331">
        <v>6</v>
      </c>
      <c r="M85" s="331"/>
      <c r="N85" s="331">
        <v>7</v>
      </c>
      <c r="O85" s="331"/>
      <c r="P85" s="331">
        <v>8</v>
      </c>
      <c r="Q85" s="331"/>
      <c r="R85" s="331">
        <v>9</v>
      </c>
      <c r="S85" s="331"/>
      <c r="T85" s="331">
        <v>10</v>
      </c>
      <c r="U85" s="332"/>
      <c r="V85" s="31"/>
      <c r="W85" s="31"/>
      <c r="Z85" s="34"/>
    </row>
    <row r="86" spans="1:26" s="92" customFormat="1" ht="24.75" customHeight="1">
      <c r="A86" s="419"/>
      <c r="B86" s="36" t="s">
        <v>117</v>
      </c>
      <c r="C86" s="36" t="s">
        <v>118</v>
      </c>
      <c r="D86" s="36" t="s">
        <v>117</v>
      </c>
      <c r="E86" s="36" t="s">
        <v>118</v>
      </c>
      <c r="F86" s="36" t="s">
        <v>117</v>
      </c>
      <c r="G86" s="36" t="s">
        <v>118</v>
      </c>
      <c r="H86" s="36" t="s">
        <v>117</v>
      </c>
      <c r="I86" s="36" t="s">
        <v>118</v>
      </c>
      <c r="J86" s="36" t="s">
        <v>117</v>
      </c>
      <c r="K86" s="36" t="s">
        <v>118</v>
      </c>
      <c r="L86" s="36" t="s">
        <v>117</v>
      </c>
      <c r="M86" s="36" t="s">
        <v>118</v>
      </c>
      <c r="N86" s="36" t="s">
        <v>117</v>
      </c>
      <c r="O86" s="36" t="s">
        <v>118</v>
      </c>
      <c r="P86" s="36" t="s">
        <v>117</v>
      </c>
      <c r="Q86" s="36" t="s">
        <v>118</v>
      </c>
      <c r="R86" s="36" t="s">
        <v>117</v>
      </c>
      <c r="S86" s="36" t="s">
        <v>118</v>
      </c>
      <c r="T86" s="36" t="s">
        <v>117</v>
      </c>
      <c r="U86" s="36" t="s">
        <v>118</v>
      </c>
      <c r="Z86" s="34"/>
    </row>
    <row r="87" spans="1:26" s="201" customFormat="1" ht="24.75" customHeight="1">
      <c r="A87" s="51">
        <v>1</v>
      </c>
      <c r="B87" s="207"/>
      <c r="C87" s="207">
        <v>0.23611111111111113</v>
      </c>
      <c r="D87" s="207">
        <v>0.277777777777778</v>
      </c>
      <c r="E87" s="227">
        <v>0.301388888888889</v>
      </c>
      <c r="F87" s="228">
        <v>0.35000000000000003</v>
      </c>
      <c r="G87" s="207">
        <v>0.374305555555556</v>
      </c>
      <c r="H87" s="207">
        <v>0.422222222222222</v>
      </c>
      <c r="I87" s="228">
        <v>0.4479166666666667</v>
      </c>
      <c r="J87" s="228">
        <v>0.497222222222223</v>
      </c>
      <c r="K87" s="228">
        <v>0.522916666666667</v>
      </c>
      <c r="L87" s="228">
        <v>0.572222222222223</v>
      </c>
      <c r="M87" s="228">
        <v>0.597916666666667</v>
      </c>
      <c r="N87" s="228">
        <v>0.647222222222223</v>
      </c>
      <c r="O87" s="228">
        <v>0.672916666666667</v>
      </c>
      <c r="P87" s="228">
        <v>0.722222222222223</v>
      </c>
      <c r="Q87" s="228">
        <v>0.747916666666667</v>
      </c>
      <c r="R87" s="228">
        <v>0.797222222222223</v>
      </c>
      <c r="S87" s="228">
        <v>0.8236111111111111</v>
      </c>
      <c r="T87" s="228">
        <v>0.872222222222223</v>
      </c>
      <c r="U87" s="228">
        <v>0.897222222222222</v>
      </c>
      <c r="V87" s="144">
        <f>V88+W88</f>
        <v>60</v>
      </c>
      <c r="W87" s="40">
        <f>V87/3/2</f>
        <v>10</v>
      </c>
      <c r="Z87" s="34"/>
    </row>
    <row r="88" spans="1:23" s="201" customFormat="1" ht="24.75" customHeight="1">
      <c r="A88" s="51">
        <v>2</v>
      </c>
      <c r="B88" s="207">
        <v>0.23611111111111113</v>
      </c>
      <c r="C88" s="227">
        <v>0.25972222222222224</v>
      </c>
      <c r="D88" s="228">
        <v>0.3013888888888889</v>
      </c>
      <c r="E88" s="207">
        <v>0.32569444444444445</v>
      </c>
      <c r="F88" s="207">
        <v>0.375</v>
      </c>
      <c r="G88" s="228">
        <v>0.3993055555555556</v>
      </c>
      <c r="H88" s="228">
        <v>0.4472222222222222</v>
      </c>
      <c r="I88" s="207">
        <v>0.47291666666666665</v>
      </c>
      <c r="J88" s="207">
        <v>0.522222222222223</v>
      </c>
      <c r="K88" s="207">
        <v>0.547916666666667</v>
      </c>
      <c r="L88" s="207">
        <v>0.597222222222223</v>
      </c>
      <c r="M88" s="207">
        <v>0.622916666666667</v>
      </c>
      <c r="N88" s="207">
        <v>0.672222222222223</v>
      </c>
      <c r="O88" s="207">
        <v>0.697916666666667</v>
      </c>
      <c r="P88" s="207">
        <v>0.747222222222223</v>
      </c>
      <c r="Q88" s="207">
        <v>0.772916666666667</v>
      </c>
      <c r="R88" s="207">
        <v>0.822222222222223</v>
      </c>
      <c r="S88" s="228">
        <v>0.8486111111111111</v>
      </c>
      <c r="T88" s="207">
        <v>0.8965277777777777</v>
      </c>
      <c r="U88" s="228">
        <v>0.9208333333333334</v>
      </c>
      <c r="V88" s="229">
        <f>COUNTA(B87:B89,B94:B96,D87:D89,F87:F89,H87:H89,J87:J89,L87:L89,N87:N89,P87:P89,R87:R89,T87:T89,D94:D96)</f>
        <v>30</v>
      </c>
      <c r="W88" s="68">
        <f>COUNTA(C87:C89,C94:C96,E87:E89,E94:E96,G87:G89,I87:I89,K87:K89,M87:M89,O87:O89,Q87:Q89,S87:S89,U87:U89,E94:E96)</f>
        <v>30</v>
      </c>
    </row>
    <row r="89" spans="1:21" s="201" customFormat="1" ht="24.75" customHeight="1">
      <c r="A89" s="51">
        <v>3</v>
      </c>
      <c r="B89" s="228">
        <v>0.2569444444444445</v>
      </c>
      <c r="C89" s="230">
        <v>0.28055555555555556</v>
      </c>
      <c r="D89" s="207">
        <v>0.325</v>
      </c>
      <c r="E89" s="228">
        <v>0.35000000000000003</v>
      </c>
      <c r="F89" s="228">
        <v>0.3986111111111111</v>
      </c>
      <c r="G89" s="207">
        <v>0.4236111111111111</v>
      </c>
      <c r="H89" s="207">
        <v>0.472222222222222</v>
      </c>
      <c r="I89" s="228">
        <v>0.497916666666667</v>
      </c>
      <c r="J89" s="228">
        <v>0.547222222222223</v>
      </c>
      <c r="K89" s="228">
        <v>0.572916666666667</v>
      </c>
      <c r="L89" s="228">
        <v>0.622222222222223</v>
      </c>
      <c r="M89" s="228">
        <v>0.647916666666667</v>
      </c>
      <c r="N89" s="228">
        <v>0.697222222222223</v>
      </c>
      <c r="O89" s="228">
        <v>0.722916666666667</v>
      </c>
      <c r="P89" s="228">
        <v>0.772222222222223</v>
      </c>
      <c r="Q89" s="228">
        <v>0.797916666666667</v>
      </c>
      <c r="R89" s="228">
        <v>0.847222222222223</v>
      </c>
      <c r="S89" s="228">
        <v>0.8729166666666667</v>
      </c>
      <c r="T89" s="228">
        <v>0.920833333333332</v>
      </c>
      <c r="U89" s="228">
        <v>0.944444444444445</v>
      </c>
    </row>
    <row r="90" spans="1:23" s="201" customFormat="1" ht="24.75" customHeight="1">
      <c r="A90" s="231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232"/>
      <c r="N90" s="232"/>
      <c r="O90" s="232"/>
      <c r="P90" s="60"/>
      <c r="Q90" s="60"/>
      <c r="R90" s="233"/>
      <c r="S90" s="63"/>
      <c r="T90" s="63"/>
      <c r="U90" s="234"/>
      <c r="V90" s="235">
        <f>T88-T87</f>
        <v>0.024305555555554692</v>
      </c>
      <c r="W90" s="235">
        <f>U87-S89</f>
        <v>0.024305555555555358</v>
      </c>
    </row>
    <row r="91" spans="1:23" s="201" customFormat="1" ht="24.75" customHeight="1" thickBot="1">
      <c r="A91" s="157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36"/>
      <c r="M91" s="236"/>
      <c r="N91" s="236"/>
      <c r="O91" s="236"/>
      <c r="P91" s="214"/>
      <c r="Q91" s="214"/>
      <c r="R91" s="237"/>
      <c r="S91" s="49"/>
      <c r="T91" s="49"/>
      <c r="U91" s="50"/>
      <c r="V91" s="235">
        <f>T89-T88</f>
        <v>0.024305555555554248</v>
      </c>
      <c r="W91" s="235">
        <f>U88-U87</f>
        <v>0.02361111111111136</v>
      </c>
    </row>
    <row r="92" spans="1:23" s="201" customFormat="1" ht="24.75" customHeight="1">
      <c r="A92" s="418" t="s">
        <v>23</v>
      </c>
      <c r="B92" s="331">
        <v>11</v>
      </c>
      <c r="C92" s="331"/>
      <c r="D92" s="331">
        <v>12</v>
      </c>
      <c r="E92" s="331"/>
      <c r="F92" s="238"/>
      <c r="G92" s="239"/>
      <c r="H92" s="239"/>
      <c r="I92" s="239"/>
      <c r="J92" s="239"/>
      <c r="K92" s="239"/>
      <c r="L92" s="239"/>
      <c r="M92" s="240"/>
      <c r="N92" s="241"/>
      <c r="O92" s="241"/>
      <c r="P92" s="241"/>
      <c r="Q92" s="241"/>
      <c r="R92" s="242"/>
      <c r="S92" s="243"/>
      <c r="T92" s="243"/>
      <c r="U92" s="244"/>
      <c r="V92" s="235">
        <f>B94-T89</f>
        <v>0.02361111111111258</v>
      </c>
      <c r="W92" s="235">
        <f>U89-U88</f>
        <v>0.023611111111111582</v>
      </c>
    </row>
    <row r="93" spans="1:23" s="201" customFormat="1" ht="24.75" customHeight="1">
      <c r="A93" s="419"/>
      <c r="B93" s="36" t="s">
        <v>117</v>
      </c>
      <c r="C93" s="36"/>
      <c r="D93" s="36"/>
      <c r="E93" s="36"/>
      <c r="F93" s="245"/>
      <c r="G93" s="246"/>
      <c r="H93" s="246"/>
      <c r="I93" s="246"/>
      <c r="J93" s="246"/>
      <c r="K93" s="246"/>
      <c r="L93" s="246"/>
      <c r="M93" s="246"/>
      <c r="N93" s="38"/>
      <c r="O93" s="38"/>
      <c r="P93" s="38"/>
      <c r="Q93" s="38"/>
      <c r="R93" s="45"/>
      <c r="S93" s="43"/>
      <c r="T93" s="43"/>
      <c r="U93" s="44"/>
      <c r="V93" s="235"/>
      <c r="W93" s="235"/>
    </row>
    <row r="94" spans="1:23" s="201" customFormat="1" ht="24.75" customHeight="1">
      <c r="A94" s="51">
        <v>1</v>
      </c>
      <c r="B94" s="207">
        <v>0.9444444444444445</v>
      </c>
      <c r="C94" s="228"/>
      <c r="D94" s="207"/>
      <c r="E94" s="228"/>
      <c r="F94" s="247"/>
      <c r="G94" s="62"/>
      <c r="H94" s="62"/>
      <c r="I94" s="62"/>
      <c r="J94" s="62"/>
      <c r="K94" s="62"/>
      <c r="L94" s="62"/>
      <c r="M94" s="203"/>
      <c r="N94" s="38"/>
      <c r="O94" s="38"/>
      <c r="P94" s="38"/>
      <c r="Q94" s="38"/>
      <c r="R94" s="45"/>
      <c r="S94" s="43"/>
      <c r="T94" s="43"/>
      <c r="U94" s="44"/>
      <c r="W94" s="235"/>
    </row>
    <row r="95" spans="1:21" s="201" customFormat="1" ht="24.75" customHeight="1">
      <c r="A95" s="51">
        <v>2</v>
      </c>
      <c r="B95" s="207"/>
      <c r="C95" s="228"/>
      <c r="D95" s="228"/>
      <c r="E95" s="207"/>
      <c r="F95" s="247"/>
      <c r="G95" s="62"/>
      <c r="H95" s="62"/>
      <c r="I95" s="62"/>
      <c r="J95" s="62"/>
      <c r="K95" s="62"/>
      <c r="L95" s="62"/>
      <c r="M95" s="203"/>
      <c r="N95" s="38"/>
      <c r="O95" s="38"/>
      <c r="P95" s="38"/>
      <c r="Q95" s="38"/>
      <c r="R95" s="45"/>
      <c r="S95" s="43"/>
      <c r="T95" s="43"/>
      <c r="U95" s="44"/>
    </row>
    <row r="96" spans="1:21" s="201" customFormat="1" ht="24.75" customHeight="1" thickBot="1">
      <c r="A96" s="157">
        <v>3</v>
      </c>
      <c r="B96" s="248"/>
      <c r="C96" s="249"/>
      <c r="D96" s="249"/>
      <c r="E96" s="248"/>
      <c r="F96" s="250"/>
      <c r="G96" s="251"/>
      <c r="H96" s="251"/>
      <c r="I96" s="251"/>
      <c r="J96" s="251"/>
      <c r="K96" s="251"/>
      <c r="L96" s="251"/>
      <c r="M96" s="252"/>
      <c r="N96" s="214"/>
      <c r="O96" s="214"/>
      <c r="P96" s="214"/>
      <c r="Q96" s="214"/>
      <c r="R96" s="253"/>
      <c r="S96" s="49"/>
      <c r="T96" s="49"/>
      <c r="U96" s="50"/>
    </row>
    <row r="97" spans="1:21" s="201" customFormat="1" ht="24.75" customHeight="1">
      <c r="A97" s="231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232"/>
      <c r="M97" s="232"/>
      <c r="N97" s="232"/>
      <c r="O97" s="232"/>
      <c r="P97" s="60"/>
      <c r="Q97" s="60"/>
      <c r="R97" s="233"/>
      <c r="S97" s="63"/>
      <c r="T97" s="63"/>
      <c r="U97" s="234"/>
    </row>
    <row r="98" spans="1:26" s="92" customFormat="1" ht="24.75" customHeight="1">
      <c r="A98" s="254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203"/>
      <c r="N98" s="38"/>
      <c r="O98" s="38"/>
      <c r="P98" s="38"/>
      <c r="Q98" s="38"/>
      <c r="R98" s="45"/>
      <c r="S98" s="43"/>
      <c r="T98" s="43"/>
      <c r="U98" s="44"/>
      <c r="X98" s="201"/>
      <c r="Z98" s="201"/>
    </row>
    <row r="99" spans="1:26" s="92" customFormat="1" ht="24.75" customHeight="1">
      <c r="A99" s="255"/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38"/>
      <c r="O99" s="38"/>
      <c r="P99" s="38"/>
      <c r="Q99" s="38"/>
      <c r="R99" s="45"/>
      <c r="S99" s="43"/>
      <c r="T99" s="43"/>
      <c r="U99" s="44"/>
      <c r="X99" s="201"/>
      <c r="Z99" s="34"/>
    </row>
    <row r="100" spans="1:26" s="92" customFormat="1" ht="24.75" customHeight="1">
      <c r="A100" s="254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203"/>
      <c r="N100" s="38"/>
      <c r="O100" s="38"/>
      <c r="P100" s="38"/>
      <c r="Q100" s="38"/>
      <c r="R100" s="45"/>
      <c r="S100" s="43"/>
      <c r="T100" s="43"/>
      <c r="U100" s="44"/>
      <c r="X100" s="201"/>
      <c r="Z100" s="34"/>
    </row>
    <row r="101" spans="1:26" s="92" customFormat="1" ht="24.75" customHeight="1">
      <c r="A101" s="254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203"/>
      <c r="N101" s="38"/>
      <c r="O101" s="38"/>
      <c r="P101" s="38"/>
      <c r="Q101" s="38"/>
      <c r="R101" s="45"/>
      <c r="S101" s="43"/>
      <c r="T101" s="43"/>
      <c r="U101" s="44"/>
      <c r="X101" s="201"/>
      <c r="Z101" s="34"/>
    </row>
    <row r="102" spans="1:26" s="92" customFormat="1" ht="24.75" customHeight="1">
      <c r="A102" s="254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203"/>
      <c r="N102" s="38"/>
      <c r="O102" s="38"/>
      <c r="P102" s="38"/>
      <c r="Q102" s="38"/>
      <c r="R102" s="45"/>
      <c r="S102" s="43"/>
      <c r="T102" s="43"/>
      <c r="U102" s="44"/>
      <c r="X102" s="201"/>
      <c r="Z102" s="34"/>
    </row>
    <row r="103" spans="1:26" s="92" customFormat="1" ht="24.75" customHeight="1">
      <c r="A103" s="256"/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8"/>
      <c r="N103" s="60"/>
      <c r="O103" s="60"/>
      <c r="P103" s="60"/>
      <c r="Q103" s="60"/>
      <c r="R103" s="259"/>
      <c r="S103" s="64"/>
      <c r="T103" s="63"/>
      <c r="U103" s="234"/>
      <c r="X103" s="201"/>
      <c r="Z103" s="34"/>
    </row>
    <row r="104" spans="1:26" s="92" customFormat="1" ht="24.75" customHeight="1">
      <c r="A104" s="57"/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1"/>
      <c r="N104" s="38"/>
      <c r="O104" s="38"/>
      <c r="P104" s="38"/>
      <c r="Q104" s="38"/>
      <c r="R104" s="45"/>
      <c r="S104" s="47"/>
      <c r="T104" s="43"/>
      <c r="U104" s="44"/>
      <c r="X104" s="201"/>
      <c r="Z104" s="34"/>
    </row>
    <row r="105" spans="1:26" s="92" customFormat="1" ht="24.75" customHeight="1">
      <c r="A105" s="204"/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1"/>
      <c r="N105" s="38"/>
      <c r="O105" s="38"/>
      <c r="P105" s="38"/>
      <c r="Q105" s="38"/>
      <c r="R105" s="36"/>
      <c r="S105" s="47"/>
      <c r="T105" s="43"/>
      <c r="U105" s="44"/>
      <c r="X105" s="201"/>
      <c r="Z105" s="34"/>
    </row>
    <row r="106" spans="1:26" s="92" customFormat="1" ht="24.75" customHeight="1">
      <c r="A106" s="57"/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1"/>
      <c r="N106" s="38"/>
      <c r="O106" s="38"/>
      <c r="P106" s="38"/>
      <c r="Q106" s="38"/>
      <c r="R106" s="36"/>
      <c r="S106" s="43"/>
      <c r="T106" s="43"/>
      <c r="U106" s="44"/>
      <c r="X106" s="201"/>
      <c r="Z106" s="34"/>
    </row>
    <row r="107" spans="1:26" s="92" customFormat="1" ht="24.75" customHeight="1">
      <c r="A107" s="204"/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1"/>
      <c r="M107" s="261"/>
      <c r="N107" s="38"/>
      <c r="O107" s="43"/>
      <c r="P107" s="43"/>
      <c r="Q107" s="43"/>
      <c r="R107" s="43"/>
      <c r="S107" s="43"/>
      <c r="T107" s="43"/>
      <c r="U107" s="44"/>
      <c r="X107" s="201"/>
      <c r="Z107" s="34"/>
    </row>
    <row r="108" spans="1:26" s="92" customFormat="1" ht="24.75" customHeight="1">
      <c r="A108" s="204"/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1"/>
      <c r="M108" s="261"/>
      <c r="N108" s="38"/>
      <c r="O108" s="43"/>
      <c r="P108" s="43"/>
      <c r="Q108" s="43"/>
      <c r="R108" s="43"/>
      <c r="S108" s="43"/>
      <c r="T108" s="43"/>
      <c r="U108" s="44"/>
      <c r="X108" s="201"/>
      <c r="Z108" s="34"/>
    </row>
    <row r="109" spans="1:26" s="92" customFormat="1" ht="24.75" customHeight="1">
      <c r="A109" s="57"/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1"/>
      <c r="M109" s="261"/>
      <c r="N109" s="38"/>
      <c r="O109" s="43"/>
      <c r="P109" s="43"/>
      <c r="Q109" s="43"/>
      <c r="R109" s="43"/>
      <c r="S109" s="43"/>
      <c r="T109" s="43"/>
      <c r="U109" s="44"/>
      <c r="X109" s="201"/>
      <c r="Z109" s="34"/>
    </row>
    <row r="110" spans="1:26" s="92" customFormat="1" ht="24.75" customHeight="1">
      <c r="A110" s="204"/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1"/>
      <c r="M110" s="261"/>
      <c r="N110" s="38"/>
      <c r="O110" s="43"/>
      <c r="P110" s="43"/>
      <c r="Q110" s="43"/>
      <c r="R110" s="43"/>
      <c r="S110" s="43"/>
      <c r="T110" s="43"/>
      <c r="U110" s="44"/>
      <c r="X110" s="201"/>
      <c r="Z110" s="34"/>
    </row>
    <row r="111" spans="1:26" s="92" customFormat="1" ht="24.75" customHeight="1">
      <c r="A111" s="57"/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1"/>
      <c r="M111" s="261"/>
      <c r="N111" s="38"/>
      <c r="O111" s="43"/>
      <c r="P111" s="43"/>
      <c r="Q111" s="43"/>
      <c r="R111" s="43"/>
      <c r="S111" s="43"/>
      <c r="T111" s="43"/>
      <c r="U111" s="44"/>
      <c r="X111" s="201"/>
      <c r="Z111" s="34"/>
    </row>
    <row r="112" spans="1:26" s="92" customFormat="1" ht="24.75" customHeight="1">
      <c r="A112" s="204"/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1"/>
      <c r="M112" s="261"/>
      <c r="N112" s="38"/>
      <c r="O112" s="43"/>
      <c r="P112" s="43"/>
      <c r="Q112" s="43"/>
      <c r="R112" s="43"/>
      <c r="S112" s="43"/>
      <c r="T112" s="43"/>
      <c r="U112" s="44"/>
      <c r="X112" s="201"/>
      <c r="Z112" s="34"/>
    </row>
    <row r="113" spans="1:26" s="92" customFormat="1" ht="24.75" customHeight="1">
      <c r="A113" s="57"/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1"/>
      <c r="M113" s="261"/>
      <c r="N113" s="38"/>
      <c r="O113" s="43"/>
      <c r="P113" s="43"/>
      <c r="Q113" s="43"/>
      <c r="R113" s="43"/>
      <c r="S113" s="43"/>
      <c r="T113" s="43"/>
      <c r="U113" s="44"/>
      <c r="X113" s="201"/>
      <c r="Z113" s="34"/>
    </row>
    <row r="114" spans="1:26" s="92" customFormat="1" ht="24.75" customHeight="1">
      <c r="A114" s="204"/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1"/>
      <c r="M114" s="261"/>
      <c r="N114" s="38"/>
      <c r="O114" s="43"/>
      <c r="P114" s="43"/>
      <c r="Q114" s="43"/>
      <c r="R114" s="43"/>
      <c r="S114" s="43"/>
      <c r="T114" s="43"/>
      <c r="U114" s="44"/>
      <c r="X114" s="201"/>
      <c r="Z114" s="34"/>
    </row>
    <row r="115" spans="1:26" s="92" customFormat="1" ht="24.75" customHeight="1">
      <c r="A115" s="204"/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1"/>
      <c r="M115" s="261"/>
      <c r="N115" s="38"/>
      <c r="O115" s="43"/>
      <c r="P115" s="43"/>
      <c r="Q115" s="43"/>
      <c r="R115" s="43"/>
      <c r="S115" s="43"/>
      <c r="T115" s="43"/>
      <c r="U115" s="44"/>
      <c r="X115" s="201"/>
      <c r="Z115" s="34"/>
    </row>
    <row r="116" spans="1:26" s="92" customFormat="1" ht="24.75" customHeight="1">
      <c r="A116" s="204"/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1"/>
      <c r="M116" s="261"/>
      <c r="N116" s="38"/>
      <c r="O116" s="43"/>
      <c r="P116" s="43"/>
      <c r="Q116" s="43"/>
      <c r="R116" s="43"/>
      <c r="S116" s="43"/>
      <c r="T116" s="43"/>
      <c r="U116" s="44"/>
      <c r="X116" s="201"/>
      <c r="Z116" s="34"/>
    </row>
    <row r="117" spans="1:26" s="92" customFormat="1" ht="24.75" customHeight="1">
      <c r="A117" s="57"/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1"/>
      <c r="M117" s="261"/>
      <c r="N117" s="43"/>
      <c r="O117" s="43"/>
      <c r="P117" s="43"/>
      <c r="Q117" s="43"/>
      <c r="R117" s="43"/>
      <c r="S117" s="43"/>
      <c r="T117" s="43"/>
      <c r="U117" s="44"/>
      <c r="X117" s="201"/>
      <c r="Z117" s="34"/>
    </row>
    <row r="118" spans="1:26" s="92" customFormat="1" ht="24.75" customHeight="1">
      <c r="A118" s="204"/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43"/>
      <c r="O118" s="43"/>
      <c r="P118" s="43"/>
      <c r="Q118" s="43"/>
      <c r="R118" s="43"/>
      <c r="S118" s="43"/>
      <c r="T118" s="43"/>
      <c r="U118" s="44"/>
      <c r="X118" s="201"/>
      <c r="Z118" s="34"/>
    </row>
    <row r="119" spans="1:26" s="92" customFormat="1" ht="24.75" customHeight="1" thickBot="1">
      <c r="A119" s="48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50"/>
      <c r="X119" s="201"/>
      <c r="Z119" s="34"/>
    </row>
    <row r="120" spans="1:26" s="92" customFormat="1" ht="19.5" customHeight="1" thickBot="1">
      <c r="A120" s="420" t="s">
        <v>44</v>
      </c>
      <c r="B120" s="421"/>
      <c r="C120" s="382" t="s">
        <v>66</v>
      </c>
      <c r="D120" s="383"/>
      <c r="E120" s="383"/>
      <c r="F120" s="38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Z120" s="34"/>
    </row>
    <row r="121" spans="1:26" s="92" customFormat="1" ht="31.5" customHeight="1" thickBot="1">
      <c r="A121" s="393" t="s">
        <v>116</v>
      </c>
      <c r="B121" s="394"/>
      <c r="C121" s="394"/>
      <c r="D121" s="394"/>
      <c r="E121" s="395"/>
      <c r="F121" s="1"/>
      <c r="G121" s="1"/>
      <c r="H121" s="314" t="s">
        <v>117</v>
      </c>
      <c r="I121" s="315"/>
      <c r="J121" s="315"/>
      <c r="K121" s="5" t="s">
        <v>28</v>
      </c>
      <c r="L121" s="316" t="s">
        <v>118</v>
      </c>
      <c r="M121" s="316"/>
      <c r="N121" s="317"/>
      <c r="O121" s="6"/>
      <c r="P121" s="61"/>
      <c r="Q121" s="61"/>
      <c r="R121" s="61"/>
      <c r="S121" s="1"/>
      <c r="T121" s="422" t="s">
        <v>77</v>
      </c>
      <c r="U121" s="423"/>
      <c r="V121" s="158">
        <f>V123/V128</f>
        <v>0.01574074074072215</v>
      </c>
      <c r="W121" s="158">
        <f>W123/W128</f>
        <v>0.015740740740740743</v>
      </c>
      <c r="X121" s="158">
        <f>AVERAGE(V121,W121)</f>
        <v>0.015740740740731445</v>
      </c>
      <c r="Y121" s="22" t="s">
        <v>31</v>
      </c>
      <c r="Z121" s="23">
        <f>ROUND(X121*1440,0)/1440</f>
        <v>0.01597222222222222</v>
      </c>
    </row>
    <row r="122" spans="1:26" s="92" customFormat="1" ht="12.75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6"/>
      <c r="P122" s="6"/>
      <c r="Q122" s="6"/>
      <c r="R122" s="1"/>
      <c r="S122" s="1"/>
      <c r="T122" s="27"/>
      <c r="U122" s="27"/>
      <c r="V122" s="158">
        <f>B129</f>
        <v>0.23611111111111113</v>
      </c>
      <c r="W122" s="158">
        <f>C127</f>
        <v>0.23611111111111113</v>
      </c>
      <c r="X122" s="1"/>
      <c r="Y122" s="1"/>
      <c r="Z122" s="11"/>
    </row>
    <row r="123" spans="1:26" s="92" customFormat="1" ht="19.5" customHeight="1" thickBot="1">
      <c r="A123" s="303" t="s">
        <v>32</v>
      </c>
      <c r="B123" s="304"/>
      <c r="C123" s="424" t="s">
        <v>120</v>
      </c>
      <c r="D123" s="424"/>
      <c r="E123" s="425"/>
      <c r="F123" s="349" t="s">
        <v>121</v>
      </c>
      <c r="G123" s="357"/>
      <c r="H123" s="357"/>
      <c r="I123" s="357"/>
      <c r="J123" s="357"/>
      <c r="K123" s="220"/>
      <c r="L123" s="220"/>
      <c r="M123" s="220"/>
      <c r="N123" s="325" t="s">
        <v>34</v>
      </c>
      <c r="O123" s="326"/>
      <c r="P123" s="426">
        <f>MINUTE(Z121)</f>
        <v>23</v>
      </c>
      <c r="Q123" s="427"/>
      <c r="R123" s="1"/>
      <c r="S123" s="7" t="s">
        <v>35</v>
      </c>
      <c r="T123" s="428">
        <v>0.02361111111111111</v>
      </c>
      <c r="U123" s="429"/>
      <c r="V123" s="158">
        <f>V124-V122</f>
        <v>0.7083333333324968</v>
      </c>
      <c r="W123" s="158">
        <f>W124-W122</f>
        <v>0.7083333333333334</v>
      </c>
      <c r="X123" s="1"/>
      <c r="Y123" s="1"/>
      <c r="Z123" s="11"/>
    </row>
    <row r="124" spans="1:26" s="92" customFormat="1" ht="12.7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7"/>
      <c r="U124" s="27"/>
      <c r="V124" s="158">
        <f>T128</f>
        <v>0.944444444443608</v>
      </c>
      <c r="W124" s="158">
        <f>S131</f>
        <v>0.9444444444444445</v>
      </c>
      <c r="X124" s="1"/>
      <c r="Y124" s="1"/>
      <c r="Z124" s="11"/>
    </row>
    <row r="125" spans="1:26" s="92" customFormat="1" ht="24.75" customHeight="1" thickBot="1">
      <c r="A125" s="90" t="s">
        <v>23</v>
      </c>
      <c r="B125" s="430">
        <v>1</v>
      </c>
      <c r="C125" s="431"/>
      <c r="D125" s="430">
        <v>2</v>
      </c>
      <c r="E125" s="431"/>
      <c r="F125" s="430">
        <v>3</v>
      </c>
      <c r="G125" s="431"/>
      <c r="H125" s="430">
        <v>4</v>
      </c>
      <c r="I125" s="431"/>
      <c r="J125" s="430">
        <v>5</v>
      </c>
      <c r="K125" s="431"/>
      <c r="L125" s="430">
        <v>6</v>
      </c>
      <c r="M125" s="431"/>
      <c r="N125" s="430">
        <v>7</v>
      </c>
      <c r="O125" s="431"/>
      <c r="P125" s="430">
        <v>8</v>
      </c>
      <c r="Q125" s="431"/>
      <c r="R125" s="430">
        <v>9</v>
      </c>
      <c r="S125" s="431"/>
      <c r="T125" s="430">
        <v>10</v>
      </c>
      <c r="U125" s="432"/>
      <c r="V125" s="1"/>
      <c r="W125" s="1"/>
      <c r="X125" s="1"/>
      <c r="Y125" s="1"/>
      <c r="Z125" s="11"/>
    </row>
    <row r="126" spans="1:26" s="92" customFormat="1" ht="24.75" customHeight="1">
      <c r="A126" s="93"/>
      <c r="B126" s="94" t="s">
        <v>122</v>
      </c>
      <c r="C126" s="94" t="s">
        <v>123</v>
      </c>
      <c r="D126" s="94" t="s">
        <v>122</v>
      </c>
      <c r="E126" s="94" t="s">
        <v>123</v>
      </c>
      <c r="F126" s="94" t="s">
        <v>122</v>
      </c>
      <c r="G126" s="94" t="s">
        <v>123</v>
      </c>
      <c r="H126" s="94" t="s">
        <v>122</v>
      </c>
      <c r="I126" s="94" t="s">
        <v>123</v>
      </c>
      <c r="J126" s="94" t="s">
        <v>122</v>
      </c>
      <c r="K126" s="94" t="s">
        <v>123</v>
      </c>
      <c r="L126" s="94" t="s">
        <v>122</v>
      </c>
      <c r="M126" s="94" t="s">
        <v>123</v>
      </c>
      <c r="N126" s="94" t="s">
        <v>122</v>
      </c>
      <c r="O126" s="94" t="s">
        <v>123</v>
      </c>
      <c r="P126" s="94" t="s">
        <v>122</v>
      </c>
      <c r="Q126" s="94" t="s">
        <v>123</v>
      </c>
      <c r="R126" s="94" t="s">
        <v>122</v>
      </c>
      <c r="S126" s="94" t="s">
        <v>123</v>
      </c>
      <c r="T126" s="94" t="s">
        <v>122</v>
      </c>
      <c r="U126" s="262" t="s">
        <v>123</v>
      </c>
      <c r="V126" s="1"/>
      <c r="W126" s="1"/>
      <c r="X126" s="1"/>
      <c r="Y126" s="1"/>
      <c r="Z126" s="11"/>
    </row>
    <row r="127" spans="1:26" s="92" customFormat="1" ht="24.75" customHeight="1">
      <c r="A127" s="73" t="s">
        <v>124</v>
      </c>
      <c r="B127" s="193"/>
      <c r="C127" s="193">
        <v>0.23611111111111113</v>
      </c>
      <c r="D127" s="193">
        <v>0.284027777777778</v>
      </c>
      <c r="E127" s="193">
        <v>0.315972222222224</v>
      </c>
      <c r="F127" s="193">
        <v>0.363888888888888</v>
      </c>
      <c r="G127" s="193">
        <v>0.39444444444444</v>
      </c>
      <c r="H127" s="193">
        <v>0.4444444444444444</v>
      </c>
      <c r="I127" s="193">
        <v>0.47291666666666665</v>
      </c>
      <c r="J127" s="193">
        <v>0.5270833333333333</v>
      </c>
      <c r="K127" s="193">
        <v>0.5555555555555556</v>
      </c>
      <c r="L127" s="193">
        <v>0.606944444444406</v>
      </c>
      <c r="M127" s="193">
        <v>0.635416666666684</v>
      </c>
      <c r="N127" s="193">
        <v>0.686805555555481</v>
      </c>
      <c r="O127" s="193">
        <v>0.7159722222222222</v>
      </c>
      <c r="P127" s="193">
        <v>0.766666666666556</v>
      </c>
      <c r="Q127" s="193">
        <v>0.799305555555451</v>
      </c>
      <c r="R127" s="193">
        <v>0.8493055555555555</v>
      </c>
      <c r="S127" s="193">
        <v>0.879166666667085</v>
      </c>
      <c r="T127" s="193">
        <v>0.928472222221664</v>
      </c>
      <c r="U127" s="263"/>
      <c r="V127" s="222">
        <f>COUNTA(B127:U159)</f>
        <v>90</v>
      </c>
      <c r="W127" s="161">
        <f>V127/5/2</f>
        <v>9</v>
      </c>
      <c r="X127" s="1"/>
      <c r="Y127" s="1"/>
      <c r="Z127" s="66"/>
    </row>
    <row r="128" spans="1:26" s="92" customFormat="1" ht="24.75" customHeight="1">
      <c r="A128" s="73" t="s">
        <v>125</v>
      </c>
      <c r="B128" s="193"/>
      <c r="C128" s="193">
        <v>0.2520833333333333</v>
      </c>
      <c r="D128" s="193">
        <v>0.3</v>
      </c>
      <c r="E128" s="193">
        <v>0.331944444444447</v>
      </c>
      <c r="F128" s="193">
        <v>0.37986111111111</v>
      </c>
      <c r="G128" s="193">
        <v>0.409722222222214</v>
      </c>
      <c r="H128" s="193">
        <v>0.461111111111113</v>
      </c>
      <c r="I128" s="193">
        <v>0.489583333333333</v>
      </c>
      <c r="J128" s="193">
        <v>0.543055555555548</v>
      </c>
      <c r="K128" s="193">
        <v>0.571527777777779</v>
      </c>
      <c r="L128" s="193">
        <v>0.622916666666621</v>
      </c>
      <c r="M128" s="193">
        <v>0.651388888888907</v>
      </c>
      <c r="N128" s="193">
        <v>0.702777777777696</v>
      </c>
      <c r="O128" s="193">
        <v>0.732638888888868</v>
      </c>
      <c r="P128" s="193">
        <v>0.7833333333333333</v>
      </c>
      <c r="Q128" s="193">
        <v>0.8152777777777778</v>
      </c>
      <c r="R128" s="193">
        <v>0.8645833333333334</v>
      </c>
      <c r="S128" s="193">
        <v>0.895138888889412</v>
      </c>
      <c r="T128" s="193">
        <v>0.944444444443608</v>
      </c>
      <c r="U128" s="263"/>
      <c r="V128" s="130">
        <f>COUNTA(B127:B158,D127:D158,F127:F158,H127:H158,J127:J158,L127:L158,N127:N158,P127:P158,R127:R158,T127:T158)</f>
        <v>45</v>
      </c>
      <c r="W128" s="55">
        <f>COUNTA(C127:C148,E127:E148,G127:G148,I127:I148,K127:K148,M127:M148,O127:O148,Q127:Q148,S127:S148,U127:U148)</f>
        <v>45</v>
      </c>
      <c r="X128" s="1"/>
      <c r="Y128" s="1">
        <f>(V128+W128)/2</f>
        <v>45</v>
      </c>
      <c r="Z128" s="66"/>
    </row>
    <row r="129" spans="1:26" s="92" customFormat="1" ht="24.75" customHeight="1">
      <c r="A129" s="73" t="s">
        <v>126</v>
      </c>
      <c r="B129" s="221">
        <v>0.23611111111111113</v>
      </c>
      <c r="C129" s="193">
        <v>0.268055555555556</v>
      </c>
      <c r="D129" s="193">
        <v>0.315972222222222</v>
      </c>
      <c r="E129" s="221">
        <v>0.34791666666667</v>
      </c>
      <c r="F129" s="221">
        <v>0.395833333333332</v>
      </c>
      <c r="G129" s="193">
        <v>0.424999999999988</v>
      </c>
      <c r="H129" s="193">
        <v>0.477777777777782</v>
      </c>
      <c r="I129" s="221">
        <v>0.506249999999999</v>
      </c>
      <c r="J129" s="221">
        <v>0.559027777777763</v>
      </c>
      <c r="K129" s="193">
        <v>0.587500000000002</v>
      </c>
      <c r="L129" s="193">
        <v>0.638888888888836</v>
      </c>
      <c r="M129" s="221">
        <v>0.66736111111113</v>
      </c>
      <c r="N129" s="221">
        <v>0.718749999999911</v>
      </c>
      <c r="O129" s="193">
        <v>0.749305555555514</v>
      </c>
      <c r="P129" s="193">
        <v>0.800000000000111</v>
      </c>
      <c r="Q129" s="221">
        <v>0.831250000000105</v>
      </c>
      <c r="R129" s="221">
        <v>0.8805555555555555</v>
      </c>
      <c r="S129" s="193">
        <v>0.911111111111739</v>
      </c>
      <c r="T129" s="193"/>
      <c r="U129" s="264"/>
      <c r="V129" s="1"/>
      <c r="W129" s="1"/>
      <c r="X129" s="1"/>
      <c r="Y129" s="1" t="s">
        <v>38</v>
      </c>
      <c r="Z129" s="66"/>
    </row>
    <row r="130" spans="1:26" s="92" customFormat="1" ht="24.75" customHeight="1">
      <c r="A130" s="73" t="s">
        <v>127</v>
      </c>
      <c r="B130" s="193">
        <v>0.2520833333333333</v>
      </c>
      <c r="C130" s="193">
        <v>0.284027777777779</v>
      </c>
      <c r="D130" s="193">
        <v>0.331944444444444</v>
      </c>
      <c r="E130" s="193">
        <v>0.363888888888893</v>
      </c>
      <c r="F130" s="193">
        <v>0.411805555555554</v>
      </c>
      <c r="G130" s="193">
        <v>0.440277777777762</v>
      </c>
      <c r="H130" s="193">
        <v>0.49444444444445</v>
      </c>
      <c r="I130" s="193">
        <v>0.522916666666666</v>
      </c>
      <c r="J130" s="193">
        <v>0.574999999999977</v>
      </c>
      <c r="K130" s="193">
        <v>0.603472222222226</v>
      </c>
      <c r="L130" s="193">
        <v>0.654861111111051</v>
      </c>
      <c r="M130" s="193">
        <v>0.683333333333353</v>
      </c>
      <c r="N130" s="193">
        <v>0.734722222222126</v>
      </c>
      <c r="O130" s="193">
        <v>0.765972222222159</v>
      </c>
      <c r="P130" s="193">
        <v>0.816666666666888</v>
      </c>
      <c r="Q130" s="193">
        <v>0.847222222222431</v>
      </c>
      <c r="R130" s="193">
        <v>0.896527777777778</v>
      </c>
      <c r="S130" s="193">
        <v>0.9277777777777777</v>
      </c>
      <c r="T130" s="193"/>
      <c r="U130" s="263"/>
      <c r="V130" s="1" t="s">
        <v>41</v>
      </c>
      <c r="W130" s="1" t="s">
        <v>42</v>
      </c>
      <c r="X130" s="1"/>
      <c r="Y130" s="1"/>
      <c r="Z130" s="66"/>
    </row>
    <row r="131" spans="1:26" s="92" customFormat="1" ht="24.75" customHeight="1">
      <c r="A131" s="73" t="s">
        <v>128</v>
      </c>
      <c r="B131" s="193">
        <v>0.268055555555556</v>
      </c>
      <c r="C131" s="193">
        <v>0.300000000000001</v>
      </c>
      <c r="D131" s="193">
        <v>0.347916666666666</v>
      </c>
      <c r="E131" s="193">
        <v>0.37916666666666665</v>
      </c>
      <c r="F131" s="193">
        <v>0.427777777777776</v>
      </c>
      <c r="G131" s="193">
        <v>0.45625</v>
      </c>
      <c r="H131" s="193">
        <v>0.511111111111119</v>
      </c>
      <c r="I131" s="193">
        <v>0.539583333333332</v>
      </c>
      <c r="J131" s="193">
        <v>0.590972222222192</v>
      </c>
      <c r="K131" s="193">
        <v>0.619444444444449</v>
      </c>
      <c r="L131" s="193">
        <v>0.670833333333266</v>
      </c>
      <c r="M131" s="193">
        <v>0.699305555555576</v>
      </c>
      <c r="N131" s="193">
        <v>0.750694444444341</v>
      </c>
      <c r="O131" s="193">
        <v>0.782638888888805</v>
      </c>
      <c r="P131" s="193">
        <v>0.833333333333665</v>
      </c>
      <c r="Q131" s="193">
        <v>0.863194444444758</v>
      </c>
      <c r="R131" s="193">
        <v>0.9125</v>
      </c>
      <c r="S131" s="193">
        <v>0.9444444444444445</v>
      </c>
      <c r="T131" s="193"/>
      <c r="U131" s="263"/>
      <c r="V131" s="159">
        <f>R130-R129</f>
        <v>0.0159722222222225</v>
      </c>
      <c r="W131" s="159">
        <f>S128-S127</f>
        <v>0.01597222222232697</v>
      </c>
      <c r="X131" s="1"/>
      <c r="Y131" s="1"/>
      <c r="Z131" s="66"/>
    </row>
    <row r="132" spans="1:26" s="92" customFormat="1" ht="24.75" customHeight="1">
      <c r="A132" s="73">
        <v>6</v>
      </c>
      <c r="B132" s="221"/>
      <c r="C132" s="193"/>
      <c r="D132" s="193"/>
      <c r="E132" s="221"/>
      <c r="F132" s="221"/>
      <c r="G132" s="193"/>
      <c r="H132" s="193"/>
      <c r="I132" s="221"/>
      <c r="J132" s="221"/>
      <c r="K132" s="193"/>
      <c r="L132" s="193"/>
      <c r="M132" s="221"/>
      <c r="N132" s="221"/>
      <c r="O132" s="193"/>
      <c r="P132" s="193"/>
      <c r="Q132" s="221"/>
      <c r="R132" s="221"/>
      <c r="S132" s="193"/>
      <c r="T132" s="193"/>
      <c r="U132" s="264"/>
      <c r="V132" s="159">
        <f>R131-R130</f>
        <v>0.015972222222221943</v>
      </c>
      <c r="W132" s="159">
        <f>S129-S128</f>
        <v>0.01597222222232708</v>
      </c>
      <c r="X132" s="1"/>
      <c r="Y132" s="1"/>
      <c r="Z132" s="66"/>
    </row>
    <row r="133" spans="1:26" s="92" customFormat="1" ht="24.75" customHeight="1">
      <c r="A133" s="73">
        <v>7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265"/>
      <c r="N133" s="20"/>
      <c r="O133" s="20"/>
      <c r="P133" s="20"/>
      <c r="Q133" s="20"/>
      <c r="R133" s="175"/>
      <c r="S133" s="12"/>
      <c r="T133" s="12"/>
      <c r="U133" s="16"/>
      <c r="V133" s="159">
        <f>T127-R131</f>
        <v>0.015972222221664056</v>
      </c>
      <c r="W133" s="159">
        <f>S130-S129</f>
        <v>0.016666666666038665</v>
      </c>
      <c r="X133" s="1"/>
      <c r="Y133" s="1"/>
      <c r="Z133" s="66"/>
    </row>
    <row r="134" spans="1:26" s="92" customFormat="1" ht="24.75" customHeight="1">
      <c r="A134" s="73">
        <v>8</v>
      </c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0"/>
      <c r="O134" s="20"/>
      <c r="P134" s="20"/>
      <c r="Q134" s="20"/>
      <c r="R134" s="175"/>
      <c r="S134" s="12"/>
      <c r="T134" s="12"/>
      <c r="U134" s="16"/>
      <c r="V134" s="159">
        <f>T128-T127</f>
        <v>0.015972222221943944</v>
      </c>
      <c r="W134" s="159">
        <f>S131-S130</f>
        <v>0.01666666666666683</v>
      </c>
      <c r="X134" s="1"/>
      <c r="Y134" s="1"/>
      <c r="Z134" s="66"/>
    </row>
    <row r="135" spans="1:26" s="92" customFormat="1" ht="24.75" customHeight="1">
      <c r="A135" s="73">
        <v>9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265"/>
      <c r="N135" s="20"/>
      <c r="O135" s="20"/>
      <c r="P135" s="20"/>
      <c r="Q135" s="20"/>
      <c r="R135" s="175"/>
      <c r="S135" s="12"/>
      <c r="T135" s="12"/>
      <c r="U135" s="16"/>
      <c r="V135" s="159"/>
      <c r="W135" s="159"/>
      <c r="X135" s="1"/>
      <c r="Y135" s="1"/>
      <c r="Z135" s="66"/>
    </row>
    <row r="136" spans="1:26" s="92" customFormat="1" ht="24.75" customHeight="1">
      <c r="A136" s="73">
        <v>10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265"/>
      <c r="N136" s="20"/>
      <c r="O136" s="20"/>
      <c r="P136" s="20"/>
      <c r="Q136" s="20"/>
      <c r="R136" s="175"/>
      <c r="S136" s="12"/>
      <c r="T136" s="12"/>
      <c r="U136" s="16"/>
      <c r="V136" s="159"/>
      <c r="W136" s="159"/>
      <c r="X136" s="1"/>
      <c r="Y136" s="1"/>
      <c r="Z136" s="66"/>
    </row>
    <row r="137" spans="1:26" s="92" customFormat="1" ht="24.75" customHeight="1">
      <c r="A137" s="73">
        <v>11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265"/>
      <c r="N137" s="20"/>
      <c r="O137" s="20"/>
      <c r="P137" s="20"/>
      <c r="Q137" s="20"/>
      <c r="R137" s="175"/>
      <c r="S137" s="12"/>
      <c r="T137" s="12"/>
      <c r="U137" s="16"/>
      <c r="V137" s="159"/>
      <c r="W137" s="159"/>
      <c r="X137" s="1"/>
      <c r="Y137" s="1"/>
      <c r="Z137" s="66"/>
    </row>
    <row r="138" spans="1:26" s="92" customFormat="1" ht="24.75" customHeight="1">
      <c r="A138" s="73">
        <v>12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265"/>
      <c r="N138" s="20"/>
      <c r="O138" s="20"/>
      <c r="P138" s="20"/>
      <c r="Q138" s="20"/>
      <c r="R138" s="175"/>
      <c r="S138" s="12"/>
      <c r="T138" s="12"/>
      <c r="U138" s="16"/>
      <c r="V138" s="159"/>
      <c r="W138" s="159"/>
      <c r="X138" s="1"/>
      <c r="Y138" s="1"/>
      <c r="Z138" s="66"/>
    </row>
    <row r="139" spans="1:26" s="92" customFormat="1" ht="24.75" customHeight="1">
      <c r="A139" s="73">
        <v>13</v>
      </c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0"/>
      <c r="O139" s="20"/>
      <c r="P139" s="20"/>
      <c r="Q139" s="20"/>
      <c r="R139" s="175"/>
      <c r="S139" s="12"/>
      <c r="T139" s="12"/>
      <c r="U139" s="16"/>
      <c r="V139" s="159"/>
      <c r="W139" s="1"/>
      <c r="X139" s="1"/>
      <c r="Y139" s="1"/>
      <c r="Z139" s="66"/>
    </row>
    <row r="140" spans="1:26" s="92" customFormat="1" ht="24.75" customHeight="1">
      <c r="A140" s="73">
        <v>14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265"/>
      <c r="N140" s="20"/>
      <c r="O140" s="20"/>
      <c r="P140" s="20"/>
      <c r="Q140" s="20"/>
      <c r="R140" s="175"/>
      <c r="S140" s="12"/>
      <c r="T140" s="12"/>
      <c r="U140" s="16"/>
      <c r="V140" s="159"/>
      <c r="W140" s="1"/>
      <c r="X140" s="1"/>
      <c r="Y140" s="1"/>
      <c r="Z140" s="66"/>
    </row>
    <row r="141" spans="1:26" s="92" customFormat="1" ht="24.75" customHeight="1">
      <c r="A141" s="73">
        <v>15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265"/>
      <c r="N141" s="20"/>
      <c r="O141" s="20"/>
      <c r="P141" s="20"/>
      <c r="Q141" s="20"/>
      <c r="R141" s="175"/>
      <c r="S141" s="12"/>
      <c r="T141" s="12"/>
      <c r="U141" s="16"/>
      <c r="V141" s="1"/>
      <c r="W141" s="1"/>
      <c r="X141" s="1"/>
      <c r="Y141" s="1"/>
      <c r="Z141" s="66"/>
    </row>
    <row r="142" spans="1:26" s="92" customFormat="1" ht="24.75" customHeight="1">
      <c r="A142" s="73">
        <v>16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265"/>
      <c r="N142" s="20"/>
      <c r="O142" s="20"/>
      <c r="P142" s="20"/>
      <c r="Q142" s="20"/>
      <c r="R142" s="175"/>
      <c r="S142" s="12"/>
      <c r="T142" s="12"/>
      <c r="U142" s="16"/>
      <c r="V142" s="1"/>
      <c r="W142" s="1"/>
      <c r="X142" s="1"/>
      <c r="Y142" s="1"/>
      <c r="Z142" s="66"/>
    </row>
    <row r="143" spans="1:26" s="92" customFormat="1" ht="24.75" customHeight="1">
      <c r="A143" s="73">
        <v>17</v>
      </c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66"/>
      <c r="N143" s="223"/>
      <c r="O143" s="223"/>
      <c r="P143" s="223"/>
      <c r="Q143" s="223"/>
      <c r="R143" s="267"/>
      <c r="S143" s="268"/>
      <c r="T143" s="269"/>
      <c r="U143" s="270"/>
      <c r="V143" s="1"/>
      <c r="W143" s="1"/>
      <c r="X143" s="1"/>
      <c r="Y143" s="1"/>
      <c r="Z143" s="11"/>
    </row>
    <row r="144" spans="1:26" s="92" customFormat="1" ht="24.75" customHeight="1">
      <c r="A144" s="73">
        <v>18</v>
      </c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2"/>
      <c r="N144" s="20"/>
      <c r="O144" s="20"/>
      <c r="P144" s="20"/>
      <c r="Q144" s="20"/>
      <c r="R144" s="175"/>
      <c r="S144" s="171"/>
      <c r="T144" s="12"/>
      <c r="U144" s="16"/>
      <c r="V144" s="1"/>
      <c r="W144" s="1"/>
      <c r="X144" s="1"/>
      <c r="Y144" s="1"/>
      <c r="Z144" s="11"/>
    </row>
    <row r="145" spans="1:26" s="92" customFormat="1" ht="24.75" customHeight="1">
      <c r="A145" s="73">
        <v>19</v>
      </c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2"/>
      <c r="N145" s="20"/>
      <c r="O145" s="20"/>
      <c r="P145" s="20"/>
      <c r="Q145" s="20"/>
      <c r="R145" s="9"/>
      <c r="S145" s="171"/>
      <c r="T145" s="12"/>
      <c r="U145" s="16"/>
      <c r="V145" s="1"/>
      <c r="W145" s="1"/>
      <c r="X145" s="1"/>
      <c r="Y145" s="1"/>
      <c r="Z145" s="11"/>
    </row>
    <row r="146" spans="1:26" s="92" customFormat="1" ht="24.75" customHeight="1">
      <c r="A146" s="95">
        <v>20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8"/>
      <c r="S146" s="4"/>
      <c r="T146" s="12"/>
      <c r="U146" s="16"/>
      <c r="V146" s="1"/>
      <c r="W146" s="1"/>
      <c r="X146" s="1"/>
      <c r="Y146" s="1"/>
      <c r="Z146" s="11"/>
    </row>
    <row r="147" spans="1:26" s="92" customFormat="1" ht="24.75" customHeight="1">
      <c r="A147" s="95">
        <v>21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12"/>
      <c r="U147" s="16"/>
      <c r="V147" s="1"/>
      <c r="W147" s="1"/>
      <c r="X147" s="1"/>
      <c r="Y147" s="1"/>
      <c r="Z147" s="11"/>
    </row>
    <row r="148" spans="1:26" s="92" customFormat="1" ht="24.75" customHeight="1">
      <c r="A148" s="95">
        <v>22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12"/>
      <c r="U148" s="16"/>
      <c r="V148" s="1"/>
      <c r="W148" s="1"/>
      <c r="X148" s="1"/>
      <c r="Y148" s="1"/>
      <c r="Z148" s="11"/>
    </row>
    <row r="149" spans="1:26" s="92" customFormat="1" ht="24.75" customHeight="1">
      <c r="A149" s="95">
        <v>23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12"/>
      <c r="U149" s="16"/>
      <c r="V149" s="1"/>
      <c r="W149" s="1"/>
      <c r="X149" s="1"/>
      <c r="Y149" s="1"/>
      <c r="Z149" s="11"/>
    </row>
    <row r="150" spans="1:26" s="92" customFormat="1" ht="24.75" customHeight="1">
      <c r="A150" s="95">
        <v>24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12"/>
      <c r="U150" s="16"/>
      <c r="V150" s="1"/>
      <c r="W150" s="1"/>
      <c r="X150" s="1"/>
      <c r="Y150" s="1"/>
      <c r="Z150" s="11"/>
    </row>
    <row r="151" spans="1:26" s="92" customFormat="1" ht="24.75" customHeight="1">
      <c r="A151" s="95">
        <v>25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12"/>
      <c r="U151" s="16"/>
      <c r="V151" s="1"/>
      <c r="W151" s="1"/>
      <c r="X151" s="1"/>
      <c r="Y151" s="1"/>
      <c r="Z151" s="11"/>
    </row>
    <row r="152" spans="1:26" s="92" customFormat="1" ht="24.75" customHeight="1">
      <c r="A152" s="95">
        <v>26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12"/>
      <c r="U152" s="16"/>
      <c r="V152" s="1"/>
      <c r="W152" s="1"/>
      <c r="X152" s="1"/>
      <c r="Y152" s="1"/>
      <c r="Z152" s="11"/>
    </row>
    <row r="153" spans="1:26" s="92" customFormat="1" ht="24.75" customHeight="1">
      <c r="A153" s="95">
        <v>27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12"/>
      <c r="U153" s="16"/>
      <c r="V153" s="1"/>
      <c r="W153" s="1"/>
      <c r="X153" s="1"/>
      <c r="Y153" s="1"/>
      <c r="Z153" s="11"/>
    </row>
    <row r="154" spans="1:26" s="92" customFormat="1" ht="24.75" customHeight="1">
      <c r="A154" s="95">
        <v>28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12"/>
      <c r="U154" s="16"/>
      <c r="V154" s="1"/>
      <c r="W154" s="1"/>
      <c r="X154" s="1"/>
      <c r="Y154" s="1"/>
      <c r="Z154" s="11"/>
    </row>
    <row r="155" spans="1:26" s="92" customFormat="1" ht="24.75" customHeight="1">
      <c r="A155" s="95">
        <v>29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12"/>
      <c r="U155" s="16"/>
      <c r="V155" s="1"/>
      <c r="W155" s="1"/>
      <c r="X155" s="1"/>
      <c r="Y155" s="1"/>
      <c r="Z155" s="11"/>
    </row>
    <row r="156" spans="1:26" s="92" customFormat="1" ht="24.75" customHeight="1">
      <c r="A156" s="103">
        <v>30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6"/>
      <c r="U156" s="87"/>
      <c r="V156" s="1"/>
      <c r="W156" s="1"/>
      <c r="X156" s="1"/>
      <c r="Y156" s="1"/>
      <c r="Z156" s="11"/>
    </row>
    <row r="157" spans="1:26" s="92" customFormat="1" ht="24.75" customHeight="1">
      <c r="A157" s="103">
        <v>31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6"/>
      <c r="U157" s="87"/>
      <c r="V157" s="1"/>
      <c r="W157" s="1"/>
      <c r="X157" s="1"/>
      <c r="Y157" s="1"/>
      <c r="Z157" s="11"/>
    </row>
    <row r="158" spans="1:26" s="92" customFormat="1" ht="24.75" customHeight="1">
      <c r="A158" s="103">
        <v>32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6"/>
      <c r="U158" s="87"/>
      <c r="V158" s="1"/>
      <c r="W158" s="1"/>
      <c r="X158" s="1"/>
      <c r="Y158" s="1"/>
      <c r="Z158" s="11"/>
    </row>
    <row r="159" spans="1:26" s="92" customFormat="1" ht="24.75" customHeight="1" thickBot="1">
      <c r="A159" s="89">
        <v>33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8"/>
      <c r="U159" s="19"/>
      <c r="V159" s="1"/>
      <c r="W159" s="1"/>
      <c r="X159" s="1"/>
      <c r="Y159" s="1"/>
      <c r="Z159" s="11"/>
    </row>
    <row r="160" spans="1:26" s="2" customFormat="1" ht="19.5" customHeight="1" thickBot="1">
      <c r="A160" s="318" t="s">
        <v>44</v>
      </c>
      <c r="B160" s="319"/>
      <c r="C160" s="297" t="s">
        <v>129</v>
      </c>
      <c r="D160" s="297"/>
      <c r="E160" s="297"/>
      <c r="F160" s="298"/>
      <c r="G160" s="273"/>
      <c r="H160" s="274"/>
      <c r="I160" s="274"/>
      <c r="J160" s="274"/>
      <c r="K160" s="274"/>
      <c r="L160" s="274"/>
      <c r="M160" s="274"/>
      <c r="N160" s="433"/>
      <c r="O160" s="433"/>
      <c r="P160" s="433"/>
      <c r="Q160" s="433"/>
      <c r="R160" s="433"/>
      <c r="S160" s="433"/>
      <c r="T160" s="433"/>
      <c r="U160" s="434"/>
      <c r="V160" s="27"/>
      <c r="W160" s="27"/>
      <c r="Z160" s="34"/>
    </row>
    <row r="161" spans="1:29" s="108" customFormat="1" ht="34.5" customHeight="1" thickBot="1">
      <c r="A161" s="279" t="s">
        <v>26</v>
      </c>
      <c r="B161" s="280"/>
      <c r="C161" s="280"/>
      <c r="D161" s="280"/>
      <c r="E161" s="281"/>
      <c r="F161" s="92"/>
      <c r="G161" s="92"/>
      <c r="H161" s="339" t="s">
        <v>27</v>
      </c>
      <c r="I161" s="340"/>
      <c r="J161" s="340"/>
      <c r="K161" s="29" t="s">
        <v>28</v>
      </c>
      <c r="L161" s="341" t="s">
        <v>29</v>
      </c>
      <c r="M161" s="341"/>
      <c r="N161" s="342"/>
      <c r="O161" s="53"/>
      <c r="P161" s="30"/>
      <c r="Q161" s="30"/>
      <c r="R161" s="30"/>
      <c r="S161" s="92"/>
      <c r="T161" s="343" t="s">
        <v>30</v>
      </c>
      <c r="U161" s="344"/>
      <c r="V161" s="31">
        <f>V163/V168</f>
        <v>0.013958333333333333</v>
      </c>
      <c r="W161" s="31">
        <f>W163/W168</f>
        <v>0.014027777777777736</v>
      </c>
      <c r="X161" s="31">
        <f>AVERAGE(V161,W161)</f>
        <v>0.013993055555555535</v>
      </c>
      <c r="Y161" s="32" t="s">
        <v>31</v>
      </c>
      <c r="Z161" s="33">
        <f>ROUND(X161*1440,0)/1440</f>
        <v>0.013888888888888888</v>
      </c>
      <c r="AA161" s="33"/>
      <c r="AB161" s="33"/>
      <c r="AC161" s="92"/>
    </row>
    <row r="162" spans="1:29" s="108" customFormat="1" ht="14.25" thickBot="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53"/>
      <c r="P162" s="53"/>
      <c r="Q162" s="53"/>
      <c r="R162" s="92"/>
      <c r="S162" s="92"/>
      <c r="T162" s="92"/>
      <c r="U162" s="92"/>
      <c r="V162" s="31">
        <f>B171</f>
        <v>0.23958333333333334</v>
      </c>
      <c r="W162" s="31">
        <f>C167</f>
        <v>0.23611111111111113</v>
      </c>
      <c r="X162" s="92"/>
      <c r="Y162" s="92"/>
      <c r="Z162" s="34"/>
      <c r="AA162" s="34"/>
      <c r="AB162" s="34"/>
      <c r="AC162" s="92"/>
    </row>
    <row r="163" spans="1:29" s="108" customFormat="1" ht="23.25" customHeight="1" thickBot="1">
      <c r="A163" s="345" t="s">
        <v>32</v>
      </c>
      <c r="B163" s="346"/>
      <c r="C163" s="347" t="s">
        <v>33</v>
      </c>
      <c r="D163" s="347"/>
      <c r="E163" s="348"/>
      <c r="F163" s="349"/>
      <c r="G163" s="350"/>
      <c r="H163" s="350"/>
      <c r="I163" s="350"/>
      <c r="J163" s="350"/>
      <c r="K163" s="92"/>
      <c r="L163" s="92"/>
      <c r="M163" s="92"/>
      <c r="N163" s="289" t="s">
        <v>34</v>
      </c>
      <c r="O163" s="290"/>
      <c r="P163" s="291">
        <f>Z161</f>
        <v>0.013888888888888888</v>
      </c>
      <c r="Q163" s="292"/>
      <c r="R163" s="92"/>
      <c r="S163" s="35" t="s">
        <v>35</v>
      </c>
      <c r="T163" s="353">
        <v>0.04305555555555556</v>
      </c>
      <c r="U163" s="354"/>
      <c r="V163" s="31">
        <f>V164-V162</f>
        <v>0.6979166666666666</v>
      </c>
      <c r="W163" s="31">
        <f>W164-W162</f>
        <v>0.7013888888888868</v>
      </c>
      <c r="X163" s="92"/>
      <c r="Y163" s="92"/>
      <c r="Z163" s="34"/>
      <c r="AA163" s="34"/>
      <c r="AB163" s="34"/>
      <c r="AC163" s="92"/>
    </row>
    <row r="164" spans="1:29" s="108" customFormat="1" ht="14.25" thickBot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31">
        <f>N172</f>
        <v>0.9375</v>
      </c>
      <c r="W164" s="31">
        <f>O168</f>
        <v>0.937499999999998</v>
      </c>
      <c r="X164" s="92"/>
      <c r="Y164" s="92"/>
      <c r="Z164" s="34"/>
      <c r="AA164" s="34"/>
      <c r="AB164" s="34"/>
      <c r="AC164" s="92"/>
    </row>
    <row r="165" spans="1:29" s="108" customFormat="1" ht="21" customHeight="1">
      <c r="A165" s="337" t="s">
        <v>36</v>
      </c>
      <c r="B165" s="331">
        <v>1</v>
      </c>
      <c r="C165" s="331"/>
      <c r="D165" s="331">
        <v>2</v>
      </c>
      <c r="E165" s="331"/>
      <c r="F165" s="331">
        <v>3</v>
      </c>
      <c r="G165" s="331"/>
      <c r="H165" s="331">
        <v>4</v>
      </c>
      <c r="I165" s="331"/>
      <c r="J165" s="331">
        <v>5</v>
      </c>
      <c r="K165" s="331"/>
      <c r="L165" s="331">
        <v>6</v>
      </c>
      <c r="M165" s="331"/>
      <c r="N165" s="331">
        <v>7</v>
      </c>
      <c r="O165" s="331"/>
      <c r="P165" s="329">
        <v>8</v>
      </c>
      <c r="Q165" s="330"/>
      <c r="R165" s="331">
        <v>9</v>
      </c>
      <c r="S165" s="331"/>
      <c r="T165" s="331">
        <v>10</v>
      </c>
      <c r="U165" s="332"/>
      <c r="V165" s="92"/>
      <c r="W165" s="92"/>
      <c r="X165" s="92"/>
      <c r="Y165" s="92"/>
      <c r="Z165" s="34"/>
      <c r="AA165" s="34"/>
      <c r="AB165" s="34"/>
      <c r="AC165" s="92"/>
    </row>
    <row r="166" spans="1:29" s="108" customFormat="1" ht="21" customHeight="1">
      <c r="A166" s="338"/>
      <c r="B166" s="36" t="s">
        <v>27</v>
      </c>
      <c r="C166" s="36" t="s">
        <v>29</v>
      </c>
      <c r="D166" s="36" t="s">
        <v>27</v>
      </c>
      <c r="E166" s="36" t="s">
        <v>29</v>
      </c>
      <c r="F166" s="36" t="s">
        <v>27</v>
      </c>
      <c r="G166" s="36" t="s">
        <v>29</v>
      </c>
      <c r="H166" s="36" t="s">
        <v>27</v>
      </c>
      <c r="I166" s="36" t="s">
        <v>29</v>
      </c>
      <c r="J166" s="36" t="s">
        <v>27</v>
      </c>
      <c r="K166" s="36" t="s">
        <v>29</v>
      </c>
      <c r="L166" s="36" t="s">
        <v>27</v>
      </c>
      <c r="M166" s="36" t="s">
        <v>29</v>
      </c>
      <c r="N166" s="36" t="s">
        <v>27</v>
      </c>
      <c r="O166" s="36" t="s">
        <v>29</v>
      </c>
      <c r="P166" s="36"/>
      <c r="Q166" s="36"/>
      <c r="R166" s="36"/>
      <c r="S166" s="36"/>
      <c r="T166" s="36"/>
      <c r="U166" s="37"/>
      <c r="V166" s="92"/>
      <c r="W166" s="92"/>
      <c r="X166" s="92"/>
      <c r="Y166" s="92"/>
      <c r="Z166" s="34"/>
      <c r="AA166" s="34"/>
      <c r="AB166" s="34"/>
      <c r="AC166" s="92"/>
    </row>
    <row r="167" spans="1:29" s="108" customFormat="1" ht="24.75" customHeight="1">
      <c r="A167" s="109" t="s">
        <v>37</v>
      </c>
      <c r="B167" s="110"/>
      <c r="C167" s="111">
        <v>0.23611111111111113</v>
      </c>
      <c r="D167" s="111">
        <v>0.2916666666666667</v>
      </c>
      <c r="E167" s="111">
        <v>0.3340277777777778</v>
      </c>
      <c r="F167" s="111">
        <v>0.398611111111111</v>
      </c>
      <c r="G167" s="111">
        <v>0.44375000000000003</v>
      </c>
      <c r="H167" s="111">
        <v>0.514583333333333</v>
      </c>
      <c r="I167" s="111">
        <v>0.559722222222221</v>
      </c>
      <c r="J167" s="111">
        <v>0.631249999999997</v>
      </c>
      <c r="K167" s="111">
        <v>0.6791666666666667</v>
      </c>
      <c r="L167" s="111">
        <v>0.747916666666669</v>
      </c>
      <c r="M167" s="111">
        <v>0.797222222222223</v>
      </c>
      <c r="N167" s="111">
        <v>0.8680555555555555</v>
      </c>
      <c r="O167" s="111">
        <v>0.921527777777776</v>
      </c>
      <c r="P167" s="38"/>
      <c r="Q167" s="38"/>
      <c r="R167" s="45"/>
      <c r="S167" s="47"/>
      <c r="T167" s="43"/>
      <c r="U167" s="44"/>
      <c r="V167" s="39">
        <f>COUNTA(B167:U199)</f>
        <v>100</v>
      </c>
      <c r="W167" s="40">
        <f>V167/8/2</f>
        <v>6.25</v>
      </c>
      <c r="X167" s="92"/>
      <c r="Y167" s="92"/>
      <c r="Z167" s="59"/>
      <c r="AA167" s="59"/>
      <c r="AB167" s="59"/>
      <c r="AC167" s="112"/>
    </row>
    <row r="168" spans="1:29" s="108" customFormat="1" ht="24.75" customHeight="1">
      <c r="A168" s="109">
        <v>2</v>
      </c>
      <c r="B168" s="110"/>
      <c r="C168" s="111">
        <v>0.24444444444444446</v>
      </c>
      <c r="D168" s="111">
        <v>0.3020833333333333</v>
      </c>
      <c r="E168" s="111">
        <v>0.34722222222222227</v>
      </c>
      <c r="F168" s="111">
        <v>0.41250000000000003</v>
      </c>
      <c r="G168" s="111">
        <v>0.4576388888888889</v>
      </c>
      <c r="H168" s="111">
        <v>0.529166666666666</v>
      </c>
      <c r="I168" s="111">
        <v>0.574305555555554</v>
      </c>
      <c r="J168" s="111">
        <v>0.645833333333331</v>
      </c>
      <c r="K168" s="111">
        <v>0.69375</v>
      </c>
      <c r="L168" s="111">
        <v>0.762500000000004</v>
      </c>
      <c r="M168" s="111">
        <v>0.811111111111111</v>
      </c>
      <c r="N168" s="111">
        <v>0.8833333333333333</v>
      </c>
      <c r="O168" s="111">
        <v>0.937499999999998</v>
      </c>
      <c r="P168" s="38"/>
      <c r="Q168" s="38"/>
      <c r="R168" s="45"/>
      <c r="S168" s="47"/>
      <c r="T168" s="43"/>
      <c r="U168" s="44"/>
      <c r="V168" s="41">
        <f>COUNTA(B167:B199,D167:D199,F167:F199,H167:H199,J167:J199,L167:L199,N167:N199,P167:P199,R167:R199,T167:T199)</f>
        <v>50</v>
      </c>
      <c r="W168" s="41">
        <f>COUNTA(C167:C199,E167:E199,G167:G199,I167:I199,K167:K199,M167:M199,O167:O199,Q167:Q199,S167:S199,U167:U199)</f>
        <v>50</v>
      </c>
      <c r="X168" s="92"/>
      <c r="Y168" s="92">
        <f>(V168+W168)/2</f>
        <v>50</v>
      </c>
      <c r="Z168" s="59"/>
      <c r="AA168" s="59"/>
      <c r="AB168" s="59"/>
      <c r="AC168" s="112"/>
    </row>
    <row r="169" spans="1:29" s="108" customFormat="1" ht="24.75" customHeight="1">
      <c r="A169" s="109">
        <v>3</v>
      </c>
      <c r="B169" s="110"/>
      <c r="C169" s="111">
        <v>0.252777777777778</v>
      </c>
      <c r="D169" s="111">
        <v>0.3125</v>
      </c>
      <c r="E169" s="111">
        <v>0.3590277777777778</v>
      </c>
      <c r="F169" s="111">
        <v>0.4270833333333333</v>
      </c>
      <c r="G169" s="111">
        <v>0.472222222222222</v>
      </c>
      <c r="H169" s="111">
        <v>0.543749999999999</v>
      </c>
      <c r="I169" s="111">
        <v>0.588888888888887</v>
      </c>
      <c r="J169" s="111">
        <v>0.660416666666665</v>
      </c>
      <c r="K169" s="111">
        <v>0.708333333333333</v>
      </c>
      <c r="L169" s="111">
        <v>0.777083333333339</v>
      </c>
      <c r="M169" s="111">
        <v>0.8263888888888888</v>
      </c>
      <c r="N169" s="111">
        <v>0.8972222222222223</v>
      </c>
      <c r="O169" s="111"/>
      <c r="P169" s="38"/>
      <c r="Q169" s="38"/>
      <c r="R169" s="45"/>
      <c r="S169" s="47"/>
      <c r="T169" s="43"/>
      <c r="U169" s="44"/>
      <c r="V169" s="92"/>
      <c r="W169" s="92"/>
      <c r="X169" s="92"/>
      <c r="Y169" s="92" t="s">
        <v>38</v>
      </c>
      <c r="Z169" s="59"/>
      <c r="AA169" s="34" t="s">
        <v>39</v>
      </c>
      <c r="AB169" s="59"/>
      <c r="AC169" s="112"/>
    </row>
    <row r="170" spans="1:29" s="108" customFormat="1" ht="24.75" customHeight="1">
      <c r="A170" s="109" t="s">
        <v>40</v>
      </c>
      <c r="B170" s="110"/>
      <c r="C170" s="111">
        <v>0.261111111111111</v>
      </c>
      <c r="D170" s="111">
        <v>0.322916666666667</v>
      </c>
      <c r="E170" s="111">
        <v>0.37083333333333335</v>
      </c>
      <c r="F170" s="111">
        <v>0.441666666666667</v>
      </c>
      <c r="G170" s="111">
        <v>0.486805555555555</v>
      </c>
      <c r="H170" s="111">
        <v>0.558333333333332</v>
      </c>
      <c r="I170" s="111">
        <v>0.60347222222222</v>
      </c>
      <c r="J170" s="111">
        <v>0.674999999999999</v>
      </c>
      <c r="K170" s="111">
        <v>0.722916666666667</v>
      </c>
      <c r="L170" s="111">
        <v>0.791666666666674</v>
      </c>
      <c r="M170" s="111">
        <v>0.841666666666667</v>
      </c>
      <c r="N170" s="111">
        <v>0.911111111111111</v>
      </c>
      <c r="O170" s="111"/>
      <c r="P170" s="38"/>
      <c r="Q170" s="38"/>
      <c r="R170" s="45"/>
      <c r="S170" s="47"/>
      <c r="T170" s="43"/>
      <c r="U170" s="44"/>
      <c r="V170" s="113" t="s">
        <v>41</v>
      </c>
      <c r="W170" s="113" t="s">
        <v>42</v>
      </c>
      <c r="X170" s="92"/>
      <c r="Y170" s="92"/>
      <c r="Z170" s="59"/>
      <c r="AA170" s="34" t="s">
        <v>39</v>
      </c>
      <c r="AB170" s="59"/>
      <c r="AC170" s="112"/>
    </row>
    <row r="171" spans="1:29" s="108" customFormat="1" ht="24.75" customHeight="1">
      <c r="A171" s="109">
        <v>5</v>
      </c>
      <c r="B171" s="111">
        <v>0.23958333333333334</v>
      </c>
      <c r="C171" s="111">
        <v>0.27638888888888885</v>
      </c>
      <c r="D171" s="111">
        <v>0.33749999999999997</v>
      </c>
      <c r="E171" s="111">
        <v>0.3840277777777778</v>
      </c>
      <c r="F171" s="111">
        <v>0.45625</v>
      </c>
      <c r="G171" s="111">
        <v>0.501388888888888</v>
      </c>
      <c r="H171" s="111">
        <v>0.572916666666665</v>
      </c>
      <c r="I171" s="111">
        <v>0.618055555555553</v>
      </c>
      <c r="J171" s="111">
        <v>0.689583333333333</v>
      </c>
      <c r="K171" s="111">
        <v>0.7381944444444444</v>
      </c>
      <c r="L171" s="111">
        <v>0.8069444444444445</v>
      </c>
      <c r="M171" s="111">
        <v>0.8576388888888888</v>
      </c>
      <c r="N171" s="111">
        <v>0.9243055555555556</v>
      </c>
      <c r="O171" s="111"/>
      <c r="P171" s="38"/>
      <c r="Q171" s="38"/>
      <c r="R171" s="45"/>
      <c r="S171" s="47"/>
      <c r="T171" s="43"/>
      <c r="U171" s="44"/>
      <c r="V171" s="114">
        <f>M173-M172</f>
        <v>0.015972222222221943</v>
      </c>
      <c r="W171" s="114">
        <f>M173-M172</f>
        <v>0.015972222222221943</v>
      </c>
      <c r="X171" s="92"/>
      <c r="Y171" s="92"/>
      <c r="Z171" s="59"/>
      <c r="AA171" s="34" t="s">
        <v>39</v>
      </c>
      <c r="AB171" s="59"/>
      <c r="AC171" s="112"/>
    </row>
    <row r="172" spans="1:29" s="108" customFormat="1" ht="24.75" customHeight="1">
      <c r="A172" s="109" t="s">
        <v>43</v>
      </c>
      <c r="B172" s="111">
        <v>0.25</v>
      </c>
      <c r="C172" s="111">
        <v>0.2902777777777778</v>
      </c>
      <c r="D172" s="111">
        <v>0.3527777777777778</v>
      </c>
      <c r="E172" s="111">
        <v>0.3986111111111111</v>
      </c>
      <c r="F172" s="111">
        <v>0.470833333333333</v>
      </c>
      <c r="G172" s="111">
        <v>0.515972222222221</v>
      </c>
      <c r="H172" s="111">
        <v>0.587499999999998</v>
      </c>
      <c r="I172" s="111">
        <v>0.6333333333333333</v>
      </c>
      <c r="J172" s="111">
        <v>0.704166666666667</v>
      </c>
      <c r="K172" s="111">
        <v>0.753472222222222</v>
      </c>
      <c r="L172" s="111">
        <v>0.822222222222215</v>
      </c>
      <c r="M172" s="111">
        <v>0.873611111111111</v>
      </c>
      <c r="N172" s="111">
        <v>0.9375</v>
      </c>
      <c r="O172" s="111"/>
      <c r="P172" s="38"/>
      <c r="Q172" s="38"/>
      <c r="R172" s="45"/>
      <c r="S172" s="47"/>
      <c r="T172" s="43"/>
      <c r="U172" s="44"/>
      <c r="V172" s="114">
        <f>M174-M173</f>
        <v>0.015972222222221055</v>
      </c>
      <c r="W172" s="114">
        <f>M174-M173</f>
        <v>0.015972222222221055</v>
      </c>
      <c r="X172" s="92"/>
      <c r="Y172" s="92"/>
      <c r="Z172" s="59"/>
      <c r="AA172" s="34" t="s">
        <v>39</v>
      </c>
      <c r="AB172" s="59"/>
      <c r="AC172" s="112"/>
    </row>
    <row r="173" spans="1:29" s="108" customFormat="1" ht="24.75" customHeight="1">
      <c r="A173" s="109">
        <v>7</v>
      </c>
      <c r="B173" s="111">
        <v>0.2638888888888889</v>
      </c>
      <c r="C173" s="111">
        <v>0.3048611111111111</v>
      </c>
      <c r="D173" s="111">
        <v>0.368055555555556</v>
      </c>
      <c r="E173" s="111">
        <v>0.413194444444444</v>
      </c>
      <c r="F173" s="111">
        <v>0.485416666666666</v>
      </c>
      <c r="G173" s="111">
        <v>0.530555555555554</v>
      </c>
      <c r="H173" s="111">
        <v>0.602083333333331</v>
      </c>
      <c r="I173" s="111">
        <v>0.648611111111114</v>
      </c>
      <c r="J173" s="111">
        <v>0.718750000000001</v>
      </c>
      <c r="K173" s="111">
        <v>0.7680555555555556</v>
      </c>
      <c r="L173" s="111">
        <v>0.837499999999985</v>
      </c>
      <c r="M173" s="111">
        <v>0.889583333333333</v>
      </c>
      <c r="N173" s="111"/>
      <c r="O173" s="111"/>
      <c r="P173" s="38"/>
      <c r="Q173" s="38"/>
      <c r="R173" s="45"/>
      <c r="S173" s="47"/>
      <c r="T173" s="43"/>
      <c r="U173" s="44"/>
      <c r="V173" s="114">
        <f>O167-M174</f>
        <v>0.015972222222221943</v>
      </c>
      <c r="W173" s="114">
        <f>O167-M174</f>
        <v>0.015972222222221943</v>
      </c>
      <c r="X173" s="92"/>
      <c r="Y173" s="92"/>
      <c r="Z173" s="59"/>
      <c r="AA173" s="59"/>
      <c r="AB173" s="59"/>
      <c r="AC173" s="112"/>
    </row>
    <row r="174" spans="1:29" s="108" customFormat="1" ht="24.75" customHeight="1">
      <c r="A174" s="115">
        <v>8</v>
      </c>
      <c r="B174" s="111">
        <v>0.2777777777777778</v>
      </c>
      <c r="C174" s="111">
        <v>0.3194444444444445</v>
      </c>
      <c r="D174" s="111">
        <v>0.383333333333333</v>
      </c>
      <c r="E174" s="111">
        <v>0.4284722222222222</v>
      </c>
      <c r="F174" s="111">
        <v>0.5</v>
      </c>
      <c r="G174" s="111">
        <v>0.545138888888888</v>
      </c>
      <c r="H174" s="111">
        <v>0.616666666666664</v>
      </c>
      <c r="I174" s="111">
        <v>0.663888888888894</v>
      </c>
      <c r="J174" s="111">
        <v>0.733333333333335</v>
      </c>
      <c r="K174" s="111">
        <v>0.782638888888889</v>
      </c>
      <c r="L174" s="111">
        <v>0.852777777777756</v>
      </c>
      <c r="M174" s="111">
        <v>0.905555555555554</v>
      </c>
      <c r="N174" s="111"/>
      <c r="O174" s="111"/>
      <c r="P174" s="38"/>
      <c r="Q174" s="38"/>
      <c r="R174" s="45"/>
      <c r="S174" s="47"/>
      <c r="T174" s="43"/>
      <c r="U174" s="44"/>
      <c r="V174" s="114">
        <f>O168-O167</f>
        <v>0.015972222222222054</v>
      </c>
      <c r="W174" s="114">
        <f>O168-O167</f>
        <v>0.015972222222222054</v>
      </c>
      <c r="X174" s="92"/>
      <c r="Y174" s="92"/>
      <c r="Z174" s="59"/>
      <c r="AA174" s="59"/>
      <c r="AB174" s="59"/>
      <c r="AC174" s="112"/>
    </row>
    <row r="175" spans="1:29" s="108" customFormat="1" ht="24.75" customHeight="1">
      <c r="A175" s="115">
        <v>9</v>
      </c>
      <c r="B175" s="38"/>
      <c r="C175" s="38"/>
      <c r="D175" s="38"/>
      <c r="E175" s="38"/>
      <c r="F175" s="65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45"/>
      <c r="S175" s="47"/>
      <c r="T175" s="43"/>
      <c r="U175" s="44"/>
      <c r="V175" s="114"/>
      <c r="W175" s="114"/>
      <c r="X175" s="92"/>
      <c r="Y175" s="92"/>
      <c r="Z175" s="59"/>
      <c r="AA175" s="59"/>
      <c r="AB175" s="59"/>
      <c r="AC175" s="112"/>
    </row>
    <row r="176" spans="1:29" s="108" customFormat="1" ht="24.75" customHeight="1">
      <c r="A176" s="115">
        <v>10</v>
      </c>
      <c r="B176" s="38"/>
      <c r="C176" s="38"/>
      <c r="D176" s="38"/>
      <c r="E176" s="38"/>
      <c r="F176" s="65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45"/>
      <c r="S176" s="47"/>
      <c r="T176" s="43"/>
      <c r="U176" s="44"/>
      <c r="V176" s="116"/>
      <c r="W176" s="92"/>
      <c r="X176" s="92"/>
      <c r="Y176" s="92"/>
      <c r="Z176" s="59"/>
      <c r="AA176" s="59"/>
      <c r="AB176" s="59"/>
      <c r="AC176" s="112"/>
    </row>
    <row r="177" spans="1:29" s="108" customFormat="1" ht="24.75" customHeight="1">
      <c r="A177" s="115">
        <v>11</v>
      </c>
      <c r="B177" s="38"/>
      <c r="C177" s="38"/>
      <c r="D177" s="38"/>
      <c r="E177" s="38"/>
      <c r="F177" s="65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45"/>
      <c r="S177" s="47"/>
      <c r="T177" s="43"/>
      <c r="U177" s="44"/>
      <c r="V177" s="92"/>
      <c r="W177" s="92"/>
      <c r="X177" s="92"/>
      <c r="Y177" s="92"/>
      <c r="Z177" s="59"/>
      <c r="AA177" s="59"/>
      <c r="AB177" s="59"/>
      <c r="AC177" s="112"/>
    </row>
    <row r="178" spans="1:29" s="108" customFormat="1" ht="24.75" customHeight="1">
      <c r="A178" s="115">
        <v>12</v>
      </c>
      <c r="B178" s="38"/>
      <c r="C178" s="38"/>
      <c r="D178" s="38"/>
      <c r="E178" s="38"/>
      <c r="F178" s="65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45"/>
      <c r="S178" s="47"/>
      <c r="T178" s="43"/>
      <c r="U178" s="44"/>
      <c r="V178" s="92"/>
      <c r="W178" s="92"/>
      <c r="X178" s="92"/>
      <c r="Y178" s="92"/>
      <c r="Z178" s="59"/>
      <c r="AA178" s="59"/>
      <c r="AB178" s="59"/>
      <c r="AC178" s="112"/>
    </row>
    <row r="179" spans="1:29" s="108" customFormat="1" ht="24.75" customHeight="1">
      <c r="A179" s="115">
        <v>13</v>
      </c>
      <c r="B179" s="38"/>
      <c r="C179" s="38"/>
      <c r="D179" s="38"/>
      <c r="E179" s="38"/>
      <c r="F179" s="65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45"/>
      <c r="S179" s="47"/>
      <c r="T179" s="43"/>
      <c r="U179" s="44"/>
      <c r="V179" s="92"/>
      <c r="W179" s="92"/>
      <c r="X179" s="92"/>
      <c r="Y179" s="92"/>
      <c r="Z179" s="59"/>
      <c r="AA179" s="59"/>
      <c r="AB179" s="59"/>
      <c r="AC179" s="112"/>
    </row>
    <row r="180" spans="1:29" s="108" customFormat="1" ht="24.75" customHeight="1">
      <c r="A180" s="115">
        <v>14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38"/>
      <c r="Q180" s="38"/>
      <c r="R180" s="45"/>
      <c r="S180" s="47"/>
      <c r="T180" s="43"/>
      <c r="U180" s="44"/>
      <c r="V180" s="92"/>
      <c r="W180" s="92"/>
      <c r="X180" s="92"/>
      <c r="Y180" s="92"/>
      <c r="Z180" s="59"/>
      <c r="AA180" s="59"/>
      <c r="AB180" s="59"/>
      <c r="AC180" s="112"/>
    </row>
    <row r="181" spans="1:29" s="108" customFormat="1" ht="24.75" customHeight="1">
      <c r="A181" s="115">
        <v>15</v>
      </c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38"/>
      <c r="Q181" s="38"/>
      <c r="R181" s="45"/>
      <c r="S181" s="47"/>
      <c r="T181" s="43"/>
      <c r="U181" s="44"/>
      <c r="V181" s="92"/>
      <c r="W181" s="92"/>
      <c r="X181" s="92"/>
      <c r="Y181" s="92"/>
      <c r="Z181" s="59"/>
      <c r="AA181" s="59"/>
      <c r="AB181" s="59"/>
      <c r="AC181" s="112"/>
    </row>
    <row r="182" spans="1:29" s="108" customFormat="1" ht="24.75" customHeight="1">
      <c r="A182" s="91">
        <v>16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38"/>
      <c r="Q182" s="38"/>
      <c r="R182" s="45"/>
      <c r="S182" s="47"/>
      <c r="T182" s="43"/>
      <c r="U182" s="44"/>
      <c r="V182" s="92"/>
      <c r="W182" s="92"/>
      <c r="X182" s="92"/>
      <c r="Y182" s="92"/>
      <c r="Z182" s="59"/>
      <c r="AA182" s="59"/>
      <c r="AB182" s="59"/>
      <c r="AC182" s="92"/>
    </row>
    <row r="183" spans="1:29" s="108" customFormat="1" ht="24.75" customHeight="1">
      <c r="A183" s="91">
        <v>17</v>
      </c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38"/>
      <c r="Q183" s="38"/>
      <c r="R183" s="45"/>
      <c r="S183" s="47"/>
      <c r="T183" s="43"/>
      <c r="U183" s="44"/>
      <c r="V183" s="92"/>
      <c r="W183" s="92"/>
      <c r="X183" s="92"/>
      <c r="Y183" s="92"/>
      <c r="Z183" s="34"/>
      <c r="AA183" s="34"/>
      <c r="AB183" s="34"/>
      <c r="AC183" s="92"/>
    </row>
    <row r="184" spans="1:29" s="108" customFormat="1" ht="24.75" customHeight="1">
      <c r="A184" s="91">
        <v>18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38"/>
      <c r="Q184" s="38"/>
      <c r="R184" s="45"/>
      <c r="S184" s="47"/>
      <c r="T184" s="43"/>
      <c r="U184" s="44"/>
      <c r="V184" s="92"/>
      <c r="W184" s="92"/>
      <c r="X184" s="92"/>
      <c r="Y184" s="92"/>
      <c r="Z184" s="34"/>
      <c r="AA184" s="34"/>
      <c r="AB184" s="34"/>
      <c r="AC184" s="92"/>
    </row>
    <row r="185" spans="1:29" s="108" customFormat="1" ht="24.75" customHeight="1">
      <c r="A185" s="91">
        <v>19</v>
      </c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38"/>
      <c r="Q185" s="38"/>
      <c r="R185" s="36"/>
      <c r="S185" s="47"/>
      <c r="T185" s="43"/>
      <c r="U185" s="44"/>
      <c r="V185" s="92"/>
      <c r="W185" s="92"/>
      <c r="X185" s="92"/>
      <c r="Y185" s="92"/>
      <c r="Z185" s="34"/>
      <c r="AA185" s="34"/>
      <c r="AB185" s="34"/>
      <c r="AC185" s="92"/>
    </row>
    <row r="186" spans="1:29" s="108" customFormat="1" ht="24.75" customHeight="1">
      <c r="A186" s="91">
        <v>20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38"/>
      <c r="Q186" s="38"/>
      <c r="R186" s="36"/>
      <c r="S186" s="43"/>
      <c r="T186" s="43"/>
      <c r="U186" s="44"/>
      <c r="V186" s="92"/>
      <c r="W186" s="92"/>
      <c r="X186" s="92"/>
      <c r="Y186" s="92"/>
      <c r="Z186" s="34"/>
      <c r="AA186" s="34"/>
      <c r="AB186" s="34"/>
      <c r="AC186" s="92"/>
    </row>
    <row r="187" spans="1:29" s="108" customFormat="1" ht="24.75" customHeight="1">
      <c r="A187" s="91">
        <v>21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43"/>
      <c r="Q187" s="43"/>
      <c r="R187" s="43"/>
      <c r="S187" s="43"/>
      <c r="T187" s="43"/>
      <c r="U187" s="44"/>
      <c r="V187" s="92"/>
      <c r="W187" s="92"/>
      <c r="X187" s="92"/>
      <c r="Y187" s="92"/>
      <c r="Z187" s="34"/>
      <c r="AA187" s="34"/>
      <c r="AB187" s="34"/>
      <c r="AC187" s="92"/>
    </row>
    <row r="188" spans="1:29" s="108" customFormat="1" ht="24.75" customHeight="1">
      <c r="A188" s="91">
        <v>22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43"/>
      <c r="O188" s="43"/>
      <c r="P188" s="43"/>
      <c r="Q188" s="43"/>
      <c r="R188" s="43"/>
      <c r="S188" s="43"/>
      <c r="T188" s="43"/>
      <c r="U188" s="44"/>
      <c r="V188" s="92"/>
      <c r="W188" s="92"/>
      <c r="X188" s="92"/>
      <c r="Y188" s="92"/>
      <c r="Z188" s="34"/>
      <c r="AA188" s="34"/>
      <c r="AB188" s="34"/>
      <c r="AC188" s="92"/>
    </row>
    <row r="189" spans="1:29" s="108" customFormat="1" ht="24.75" customHeight="1">
      <c r="A189" s="91">
        <v>23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43"/>
      <c r="O189" s="43"/>
      <c r="P189" s="43"/>
      <c r="Q189" s="43"/>
      <c r="R189" s="43"/>
      <c r="S189" s="43"/>
      <c r="T189" s="43"/>
      <c r="U189" s="44"/>
      <c r="V189" s="92"/>
      <c r="W189" s="92"/>
      <c r="X189" s="92"/>
      <c r="Y189" s="92"/>
      <c r="Z189" s="34"/>
      <c r="AA189" s="34"/>
      <c r="AB189" s="34"/>
      <c r="AC189" s="92"/>
    </row>
    <row r="190" spans="1:29" s="108" customFormat="1" ht="24.75" customHeight="1">
      <c r="A190" s="91">
        <v>24</v>
      </c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43"/>
      <c r="O190" s="43"/>
      <c r="P190" s="43"/>
      <c r="Q190" s="43"/>
      <c r="R190" s="43"/>
      <c r="S190" s="43"/>
      <c r="T190" s="43"/>
      <c r="U190" s="44"/>
      <c r="V190" s="92"/>
      <c r="W190" s="92"/>
      <c r="X190" s="92"/>
      <c r="Y190" s="92"/>
      <c r="Z190" s="34"/>
      <c r="AA190" s="34"/>
      <c r="AB190" s="34"/>
      <c r="AC190" s="92"/>
    </row>
    <row r="191" spans="1:29" s="108" customFormat="1" ht="24.75" customHeight="1">
      <c r="A191" s="91">
        <v>25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4"/>
      <c r="V191" s="92"/>
      <c r="W191" s="92"/>
      <c r="X191" s="92"/>
      <c r="Y191" s="92"/>
      <c r="Z191" s="34"/>
      <c r="AA191" s="34"/>
      <c r="AB191" s="34"/>
      <c r="AC191" s="92"/>
    </row>
    <row r="192" spans="1:29" s="108" customFormat="1" ht="24.75" customHeight="1">
      <c r="A192" s="91">
        <v>26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4"/>
      <c r="V192" s="92"/>
      <c r="W192" s="92"/>
      <c r="X192" s="92"/>
      <c r="Y192" s="92"/>
      <c r="Z192" s="34"/>
      <c r="AA192" s="34"/>
      <c r="AB192" s="34"/>
      <c r="AC192" s="92"/>
    </row>
    <row r="193" spans="1:29" s="108" customFormat="1" ht="24.75" customHeight="1">
      <c r="A193" s="91">
        <v>27</v>
      </c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4"/>
      <c r="V193" s="92"/>
      <c r="W193" s="92"/>
      <c r="X193" s="92"/>
      <c r="Y193" s="92"/>
      <c r="Z193" s="34"/>
      <c r="AA193" s="34"/>
      <c r="AB193" s="34"/>
      <c r="AC193" s="92"/>
    </row>
    <row r="194" spans="1:29" s="108" customFormat="1" ht="24.75" customHeight="1">
      <c r="A194" s="91">
        <v>28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4"/>
      <c r="V194" s="92"/>
      <c r="W194" s="92"/>
      <c r="X194" s="92"/>
      <c r="Y194" s="92"/>
      <c r="Z194" s="34"/>
      <c r="AA194" s="34"/>
      <c r="AB194" s="34"/>
      <c r="AC194" s="92"/>
    </row>
    <row r="195" spans="1:29" s="108" customFormat="1" ht="24.75" customHeight="1">
      <c r="A195" s="91">
        <v>29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4"/>
      <c r="V195" s="92"/>
      <c r="W195" s="92"/>
      <c r="X195" s="92"/>
      <c r="Y195" s="92"/>
      <c r="Z195" s="34"/>
      <c r="AA195" s="34"/>
      <c r="AB195" s="34"/>
      <c r="AC195" s="92"/>
    </row>
    <row r="196" spans="1:29" s="108" customFormat="1" ht="24.75" customHeight="1">
      <c r="A196" s="69">
        <v>30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9"/>
      <c r="V196" s="92"/>
      <c r="W196" s="92"/>
      <c r="X196" s="92"/>
      <c r="Y196" s="92"/>
      <c r="Z196" s="34"/>
      <c r="AA196" s="34"/>
      <c r="AB196" s="34"/>
      <c r="AC196" s="92"/>
    </row>
    <row r="197" spans="1:29" s="108" customFormat="1" ht="24.75" customHeight="1">
      <c r="A197" s="69">
        <v>31</v>
      </c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9"/>
      <c r="V197" s="92"/>
      <c r="W197" s="92"/>
      <c r="X197" s="92"/>
      <c r="Y197" s="92"/>
      <c r="Z197" s="34"/>
      <c r="AA197" s="34"/>
      <c r="AB197" s="34"/>
      <c r="AC197" s="92"/>
    </row>
    <row r="198" spans="1:29" s="108" customFormat="1" ht="24.75" customHeight="1">
      <c r="A198" s="69">
        <v>32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9"/>
      <c r="V198" s="92"/>
      <c r="W198" s="92"/>
      <c r="X198" s="92"/>
      <c r="Y198" s="92"/>
      <c r="Z198" s="34"/>
      <c r="AA198" s="34"/>
      <c r="AB198" s="34"/>
      <c r="AC198" s="92"/>
    </row>
    <row r="199" spans="1:29" s="108" customFormat="1" ht="24.75" customHeight="1" thickBot="1">
      <c r="A199" s="48">
        <v>33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50"/>
      <c r="V199" s="92"/>
      <c r="W199" s="92"/>
      <c r="X199" s="92"/>
      <c r="Y199" s="92"/>
      <c r="Z199" s="34"/>
      <c r="AA199" s="34"/>
      <c r="AB199" s="34"/>
      <c r="AC199" s="92"/>
    </row>
    <row r="200" spans="1:29" s="108" customFormat="1" ht="24" customHeight="1" thickBot="1">
      <c r="A200" s="333" t="s">
        <v>44</v>
      </c>
      <c r="B200" s="334"/>
      <c r="C200" s="335" t="s">
        <v>45</v>
      </c>
      <c r="D200" s="335"/>
      <c r="E200" s="335"/>
      <c r="F200" s="336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92"/>
      <c r="W200" s="92"/>
      <c r="X200" s="92"/>
      <c r="Y200" s="92"/>
      <c r="Z200" s="34"/>
      <c r="AA200" s="34"/>
      <c r="AB200" s="34"/>
      <c r="AC200" s="92"/>
    </row>
    <row r="201" spans="1:28" s="92" customFormat="1" ht="35.25" customHeight="1" thickBot="1">
      <c r="A201" s="279" t="s">
        <v>26</v>
      </c>
      <c r="B201" s="280"/>
      <c r="C201" s="280"/>
      <c r="D201" s="280"/>
      <c r="E201" s="281"/>
      <c r="H201" s="339" t="s">
        <v>27</v>
      </c>
      <c r="I201" s="340"/>
      <c r="J201" s="340"/>
      <c r="K201" s="29" t="s">
        <v>28</v>
      </c>
      <c r="L201" s="341" t="s">
        <v>29</v>
      </c>
      <c r="M201" s="341"/>
      <c r="N201" s="342"/>
      <c r="O201" s="53"/>
      <c r="P201" s="30"/>
      <c r="Q201" s="30"/>
      <c r="R201" s="30"/>
      <c r="T201" s="343" t="s">
        <v>46</v>
      </c>
      <c r="U201" s="344"/>
      <c r="V201" s="31">
        <f>V203/V208</f>
        <v>0.015861742424242424</v>
      </c>
      <c r="W201" s="31">
        <f>W203/W208</f>
        <v>0.015940656565657428</v>
      </c>
      <c r="X201" s="31">
        <f>AVERAGE(V201,W201)</f>
        <v>0.015901199494949926</v>
      </c>
      <c r="Y201" s="32" t="s">
        <v>31</v>
      </c>
      <c r="Z201" s="33">
        <f>ROUND(X201*1440,0)/1440</f>
        <v>0.01597222222222222</v>
      </c>
      <c r="AA201" s="33"/>
      <c r="AB201" s="33"/>
    </row>
    <row r="202" spans="15:28" s="92" customFormat="1" ht="11.25" customHeight="1" thickBot="1">
      <c r="O202" s="53"/>
      <c r="P202" s="53"/>
      <c r="Q202" s="53"/>
      <c r="V202" s="31">
        <f>B210</f>
        <v>0.23958333333333334</v>
      </c>
      <c r="W202" s="31">
        <f>C207</f>
        <v>0.23611111111111113</v>
      </c>
      <c r="Z202" s="34"/>
      <c r="AA202" s="34"/>
      <c r="AB202" s="34"/>
    </row>
    <row r="203" spans="1:28" s="92" customFormat="1" ht="21.75" customHeight="1" thickBot="1">
      <c r="A203" s="345" t="s">
        <v>32</v>
      </c>
      <c r="B203" s="346"/>
      <c r="C203" s="347" t="s">
        <v>33</v>
      </c>
      <c r="D203" s="347"/>
      <c r="E203" s="348"/>
      <c r="F203" s="349"/>
      <c r="G203" s="350"/>
      <c r="H203" s="350"/>
      <c r="I203" s="350"/>
      <c r="J203" s="350"/>
      <c r="N203" s="289" t="s">
        <v>34</v>
      </c>
      <c r="O203" s="290"/>
      <c r="P203" s="351">
        <f>MINUTE(Z201)</f>
        <v>23</v>
      </c>
      <c r="Q203" s="352"/>
      <c r="S203" s="35" t="s">
        <v>35</v>
      </c>
      <c r="T203" s="353">
        <v>0.04305555555555556</v>
      </c>
      <c r="U203" s="354"/>
      <c r="V203" s="31">
        <f>V204-V202</f>
        <v>0.6979166666666666</v>
      </c>
      <c r="W203" s="31">
        <f>W204-W202</f>
        <v>0.7013888888889268</v>
      </c>
      <c r="Z203" s="34"/>
      <c r="AA203" s="34"/>
      <c r="AB203" s="34"/>
    </row>
    <row r="204" spans="22:28" s="92" customFormat="1" ht="11.25" customHeight="1" thickBot="1">
      <c r="V204" s="31">
        <f>N211</f>
        <v>0.9375</v>
      </c>
      <c r="W204" s="31">
        <f>O208</f>
        <v>0.937500000000038</v>
      </c>
      <c r="Z204" s="34"/>
      <c r="AA204" s="34"/>
      <c r="AB204" s="34"/>
    </row>
    <row r="205" spans="1:28" s="92" customFormat="1" ht="19.5" customHeight="1">
      <c r="A205" s="337" t="s">
        <v>36</v>
      </c>
      <c r="B205" s="331">
        <v>1</v>
      </c>
      <c r="C205" s="331"/>
      <c r="D205" s="331">
        <v>2</v>
      </c>
      <c r="E205" s="331"/>
      <c r="F205" s="331">
        <v>3</v>
      </c>
      <c r="G205" s="331"/>
      <c r="H205" s="331">
        <v>4</v>
      </c>
      <c r="I205" s="331"/>
      <c r="J205" s="331">
        <v>5</v>
      </c>
      <c r="K205" s="331"/>
      <c r="L205" s="331">
        <v>6</v>
      </c>
      <c r="M205" s="331"/>
      <c r="N205" s="331">
        <v>7</v>
      </c>
      <c r="O205" s="331"/>
      <c r="P205" s="329">
        <v>8</v>
      </c>
      <c r="Q205" s="330"/>
      <c r="R205" s="331">
        <v>9</v>
      </c>
      <c r="S205" s="331"/>
      <c r="T205" s="331">
        <v>10</v>
      </c>
      <c r="U205" s="332"/>
      <c r="Z205" s="34"/>
      <c r="AA205" s="34"/>
      <c r="AB205" s="34"/>
    </row>
    <row r="206" spans="1:28" s="92" customFormat="1" ht="19.5" customHeight="1">
      <c r="A206" s="338"/>
      <c r="B206" s="38" t="s">
        <v>47</v>
      </c>
      <c r="C206" s="38" t="s">
        <v>48</v>
      </c>
      <c r="D206" s="38" t="s">
        <v>47</v>
      </c>
      <c r="E206" s="38" t="s">
        <v>48</v>
      </c>
      <c r="F206" s="65" t="s">
        <v>47</v>
      </c>
      <c r="G206" s="38" t="s">
        <v>48</v>
      </c>
      <c r="H206" s="38" t="s">
        <v>47</v>
      </c>
      <c r="I206" s="38" t="s">
        <v>48</v>
      </c>
      <c r="J206" s="38" t="s">
        <v>47</v>
      </c>
      <c r="K206" s="38" t="s">
        <v>48</v>
      </c>
      <c r="L206" s="38" t="s">
        <v>47</v>
      </c>
      <c r="M206" s="38" t="s">
        <v>48</v>
      </c>
      <c r="N206" s="38" t="s">
        <v>47</v>
      </c>
      <c r="O206" s="38" t="s">
        <v>48</v>
      </c>
      <c r="P206" s="36"/>
      <c r="Q206" s="36"/>
      <c r="R206" s="36"/>
      <c r="S206" s="36"/>
      <c r="T206" s="36"/>
      <c r="U206" s="37"/>
      <c r="Z206" s="34"/>
      <c r="AA206" s="34"/>
      <c r="AB206" s="34"/>
    </row>
    <row r="207" spans="1:28" s="92" customFormat="1" ht="24.75" customHeight="1">
      <c r="A207" s="109" t="s">
        <v>37</v>
      </c>
      <c r="B207" s="120"/>
      <c r="C207" s="121">
        <v>0.23611111111111113</v>
      </c>
      <c r="D207" s="121">
        <v>0.2951388888888889</v>
      </c>
      <c r="E207" s="121">
        <v>0.33749999999999997</v>
      </c>
      <c r="F207" s="121">
        <v>0.4048611111111111</v>
      </c>
      <c r="G207" s="121">
        <v>0.45</v>
      </c>
      <c r="H207" s="121">
        <v>0.521527777777778</v>
      </c>
      <c r="I207" s="121">
        <v>0.5666666666666667</v>
      </c>
      <c r="J207" s="121">
        <v>0.636111111111113</v>
      </c>
      <c r="K207" s="121">
        <v>0.683333333333337</v>
      </c>
      <c r="L207" s="121">
        <v>0.7527777777777778</v>
      </c>
      <c r="M207" s="121">
        <v>0.799305555555581</v>
      </c>
      <c r="N207" s="121">
        <v>0.8694444444444445</v>
      </c>
      <c r="O207" s="121">
        <v>0.9201388888888888</v>
      </c>
      <c r="P207" s="38"/>
      <c r="Q207" s="38"/>
      <c r="R207" s="45"/>
      <c r="S207" s="47"/>
      <c r="T207" s="43"/>
      <c r="U207" s="44"/>
      <c r="V207" s="39">
        <f>COUNTA(B207:U239)</f>
        <v>88</v>
      </c>
      <c r="W207" s="40">
        <f>V207/8/2</f>
        <v>5.5</v>
      </c>
      <c r="Z207" s="59"/>
      <c r="AA207" s="59"/>
      <c r="AB207" s="59"/>
    </row>
    <row r="208" spans="1:28" s="92" customFormat="1" ht="24.75" customHeight="1">
      <c r="A208" s="109">
        <v>2</v>
      </c>
      <c r="B208" s="120"/>
      <c r="C208" s="121">
        <v>0.25</v>
      </c>
      <c r="D208" s="121">
        <v>0.3104166666666667</v>
      </c>
      <c r="E208" s="121">
        <v>0.3534722222222222</v>
      </c>
      <c r="F208" s="121">
        <v>0.4215277777777778</v>
      </c>
      <c r="G208" s="121">
        <v>0.4666666666666666</v>
      </c>
      <c r="H208" s="121">
        <v>0.5375</v>
      </c>
      <c r="I208" s="121">
        <v>0.5826388888888888</v>
      </c>
      <c r="J208" s="121">
        <v>0.65277777777778</v>
      </c>
      <c r="K208" s="121">
        <v>0.700694444444453</v>
      </c>
      <c r="L208" s="121">
        <v>0.7701388888888889</v>
      </c>
      <c r="M208" s="121">
        <v>0.816666666666717</v>
      </c>
      <c r="N208" s="121">
        <v>0.8861111111111111</v>
      </c>
      <c r="O208" s="121">
        <v>0.937500000000038</v>
      </c>
      <c r="P208" s="38"/>
      <c r="Q208" s="38"/>
      <c r="R208" s="45"/>
      <c r="S208" s="47"/>
      <c r="T208" s="43"/>
      <c r="U208" s="44"/>
      <c r="V208" s="41">
        <f>COUNTA(B207:B239,D207:D239,F207:F239,H207:H239,J207:J239,L207:L239,N207:N239,P207:P239,R207:R239,T207:T239)</f>
        <v>44</v>
      </c>
      <c r="W208" s="41">
        <f>COUNTA(C207:C239,E207:E239,G207:G239,I207:I239,K207:K239,M207:M239,O207:O239,Q207:Q239,S207:S239,U207:U239)</f>
        <v>44</v>
      </c>
      <c r="Y208" s="92">
        <f>(V208+W208)/2</f>
        <v>44</v>
      </c>
      <c r="Z208" s="59"/>
      <c r="AA208" s="59"/>
      <c r="AB208" s="59"/>
    </row>
    <row r="209" spans="1:28" s="92" customFormat="1" ht="24.75" customHeight="1">
      <c r="A209" s="109" t="s">
        <v>49</v>
      </c>
      <c r="B209" s="120"/>
      <c r="C209" s="121">
        <v>0.263888888888889</v>
      </c>
      <c r="D209" s="121">
        <v>0.325694444444444</v>
      </c>
      <c r="E209" s="121">
        <v>0.369444444444444</v>
      </c>
      <c r="F209" s="121">
        <v>0.438194444444444</v>
      </c>
      <c r="G209" s="121">
        <v>0.483333333333333</v>
      </c>
      <c r="H209" s="121">
        <v>0.553472222222222</v>
      </c>
      <c r="I209" s="121">
        <v>0.598611111111109</v>
      </c>
      <c r="J209" s="121">
        <v>0.669444444444447</v>
      </c>
      <c r="K209" s="121">
        <v>0.7166666666666667</v>
      </c>
      <c r="L209" s="121">
        <v>0.7868055555555555</v>
      </c>
      <c r="M209" s="121">
        <v>0.834027777777853</v>
      </c>
      <c r="N209" s="121">
        <v>0.902777777777778</v>
      </c>
      <c r="O209" s="121"/>
      <c r="P209" s="38"/>
      <c r="Q209" s="38"/>
      <c r="R209" s="45"/>
      <c r="S209" s="47"/>
      <c r="T209" s="43"/>
      <c r="U209" s="44"/>
      <c r="Y209" s="92" t="s">
        <v>38</v>
      </c>
      <c r="Z209" s="59"/>
      <c r="AA209" s="34" t="s">
        <v>39</v>
      </c>
      <c r="AB209" s="59"/>
    </row>
    <row r="210" spans="1:28" s="92" customFormat="1" ht="24.75" customHeight="1">
      <c r="A210" s="109">
        <v>4</v>
      </c>
      <c r="B210" s="121">
        <v>0.23958333333333334</v>
      </c>
      <c r="C210" s="121">
        <v>0.27847222222222223</v>
      </c>
      <c r="D210" s="121">
        <v>0.340972222222222</v>
      </c>
      <c r="E210" s="121">
        <v>0.385416666666667</v>
      </c>
      <c r="F210" s="121">
        <v>0.454861111111111</v>
      </c>
      <c r="G210" s="121">
        <v>0.5</v>
      </c>
      <c r="H210" s="121">
        <v>0.569444444444444</v>
      </c>
      <c r="I210" s="121">
        <v>0.615277777777775</v>
      </c>
      <c r="J210" s="121">
        <v>0.686111111111114</v>
      </c>
      <c r="K210" s="121">
        <v>0.73263888888888</v>
      </c>
      <c r="L210" s="121">
        <v>0.802777777777783</v>
      </c>
      <c r="M210" s="121">
        <v>0.851388888888989</v>
      </c>
      <c r="N210" s="121">
        <v>0.9201388888888888</v>
      </c>
      <c r="O210" s="121"/>
      <c r="P210" s="38"/>
      <c r="Q210" s="38"/>
      <c r="R210" s="45"/>
      <c r="S210" s="47"/>
      <c r="T210" s="43"/>
      <c r="U210" s="44"/>
      <c r="V210" s="113" t="s">
        <v>41</v>
      </c>
      <c r="W210" s="113" t="s">
        <v>42</v>
      </c>
      <c r="Z210" s="59"/>
      <c r="AA210" s="34" t="s">
        <v>39</v>
      </c>
      <c r="AB210" s="59"/>
    </row>
    <row r="211" spans="1:28" s="92" customFormat="1" ht="24.75" customHeight="1">
      <c r="A211" s="109" t="s">
        <v>50</v>
      </c>
      <c r="B211" s="121">
        <v>0.25277777777777777</v>
      </c>
      <c r="C211" s="121">
        <v>0.29375</v>
      </c>
      <c r="D211" s="121">
        <v>0.35625</v>
      </c>
      <c r="E211" s="121">
        <v>0.401388888888889</v>
      </c>
      <c r="F211" s="121">
        <v>0.471527777777778</v>
      </c>
      <c r="G211" s="121">
        <v>0.516666666666666</v>
      </c>
      <c r="H211" s="121">
        <v>0.5861111111111111</v>
      </c>
      <c r="I211" s="121">
        <v>0.631944444444441</v>
      </c>
      <c r="J211" s="121">
        <v>0.702777777777781</v>
      </c>
      <c r="K211" s="121">
        <v>0.748611111111094</v>
      </c>
      <c r="L211" s="121">
        <v>0.8194444444444445</v>
      </c>
      <c r="M211" s="121">
        <v>0.868750000000125</v>
      </c>
      <c r="N211" s="121">
        <v>0.9375</v>
      </c>
      <c r="O211" s="121"/>
      <c r="P211" s="38"/>
      <c r="Q211" s="38"/>
      <c r="R211" s="45"/>
      <c r="S211" s="47"/>
      <c r="T211" s="43"/>
      <c r="U211" s="44"/>
      <c r="V211" s="114">
        <f>N210-N209</f>
        <v>0.017361111111110827</v>
      </c>
      <c r="W211" s="114">
        <f>M213-M212</f>
        <v>0.01736111111113603</v>
      </c>
      <c r="Z211" s="59"/>
      <c r="AA211" s="34" t="s">
        <v>39</v>
      </c>
      <c r="AB211" s="59"/>
    </row>
    <row r="212" spans="1:28" s="92" customFormat="1" ht="24.75" customHeight="1">
      <c r="A212" s="109">
        <v>6</v>
      </c>
      <c r="B212" s="121">
        <v>0.265972222222222</v>
      </c>
      <c r="C212" s="121">
        <v>0.3090277777777778</v>
      </c>
      <c r="D212" s="121">
        <v>0.37222222222222223</v>
      </c>
      <c r="E212" s="121">
        <v>0.417361111111111</v>
      </c>
      <c r="F212" s="121">
        <v>0.488194444444444</v>
      </c>
      <c r="G212" s="121">
        <v>0.533333333333333</v>
      </c>
      <c r="H212" s="121">
        <v>0.602777777777778</v>
      </c>
      <c r="I212" s="121">
        <v>0.648611111111107</v>
      </c>
      <c r="J212" s="121">
        <v>0.719444444444448</v>
      </c>
      <c r="K212" s="121">
        <v>0.764583333333308</v>
      </c>
      <c r="L212" s="121">
        <v>0.836111111111106</v>
      </c>
      <c r="M212" s="121">
        <v>0.886111111111261</v>
      </c>
      <c r="N212" s="121"/>
      <c r="O212" s="121"/>
      <c r="P212" s="38"/>
      <c r="Q212" s="38"/>
      <c r="R212" s="45"/>
      <c r="S212" s="47"/>
      <c r="T212" s="43"/>
      <c r="U212" s="44"/>
      <c r="V212" s="114">
        <f>N210-N209</f>
        <v>0.017361111111110827</v>
      </c>
      <c r="W212" s="114">
        <f>O207-M213</f>
        <v>0.01666666666649186</v>
      </c>
      <c r="Z212" s="59"/>
      <c r="AA212" s="34"/>
      <c r="AB212" s="59"/>
    </row>
    <row r="213" spans="1:28" s="92" customFormat="1" ht="24.75" customHeight="1">
      <c r="A213" s="109">
        <v>7</v>
      </c>
      <c r="B213" s="121">
        <v>0.28055555555555556</v>
      </c>
      <c r="C213" s="121">
        <v>0.3229166666666667</v>
      </c>
      <c r="D213" s="121">
        <v>0.388194444444444</v>
      </c>
      <c r="E213" s="121">
        <v>0.433333333333333</v>
      </c>
      <c r="F213" s="121">
        <v>0.504861111111111</v>
      </c>
      <c r="G213" s="121">
        <v>0.55</v>
      </c>
      <c r="H213" s="121">
        <v>0.619444444444445</v>
      </c>
      <c r="I213" s="121">
        <v>0.6659722222222222</v>
      </c>
      <c r="J213" s="121">
        <v>0.7361111111111112</v>
      </c>
      <c r="K213" s="121">
        <v>0.7819444444444444</v>
      </c>
      <c r="L213" s="121">
        <v>0.852777777777768</v>
      </c>
      <c r="M213" s="121">
        <v>0.903472222222397</v>
      </c>
      <c r="N213" s="121"/>
      <c r="O213" s="121"/>
      <c r="P213" s="38"/>
      <c r="Q213" s="38"/>
      <c r="R213" s="45"/>
      <c r="S213" s="47"/>
      <c r="T213" s="43"/>
      <c r="U213" s="44"/>
      <c r="V213" s="114">
        <f>N211-N210</f>
        <v>0.01736111111111116</v>
      </c>
      <c r="W213" s="114">
        <f>O208-O207</f>
        <v>0.01736111111114913</v>
      </c>
      <c r="Z213" s="59"/>
      <c r="AA213" s="59"/>
      <c r="AB213" s="59"/>
    </row>
    <row r="214" spans="1:28" s="92" customFormat="1" ht="24.75" customHeight="1">
      <c r="A214" s="115">
        <v>8</v>
      </c>
      <c r="B214" s="121"/>
      <c r="C214" s="121"/>
      <c r="D214" s="121"/>
      <c r="E214" s="121"/>
      <c r="F214" s="122"/>
      <c r="G214" s="121"/>
      <c r="H214" s="121"/>
      <c r="I214" s="121"/>
      <c r="J214" s="121"/>
      <c r="K214" s="121"/>
      <c r="L214" s="121"/>
      <c r="M214" s="121"/>
      <c r="N214" s="121"/>
      <c r="O214" s="121"/>
      <c r="P214" s="38"/>
      <c r="Q214" s="38"/>
      <c r="R214" s="45"/>
      <c r="S214" s="47"/>
      <c r="T214" s="43"/>
      <c r="U214" s="44"/>
      <c r="V214" s="114">
        <f>N211-N210</f>
        <v>0.01736111111111116</v>
      </c>
      <c r="W214" s="114">
        <f>O208-O207</f>
        <v>0.01736111111114913</v>
      </c>
      <c r="Z214" s="59"/>
      <c r="AA214" s="59"/>
      <c r="AB214" s="59"/>
    </row>
    <row r="215" spans="1:28" s="92" customFormat="1" ht="24.75" customHeight="1">
      <c r="A215" s="115">
        <v>9</v>
      </c>
      <c r="B215" s="121"/>
      <c r="C215" s="121"/>
      <c r="D215" s="121"/>
      <c r="E215" s="121"/>
      <c r="F215" s="122"/>
      <c r="G215" s="122"/>
      <c r="H215" s="121"/>
      <c r="I215" s="121"/>
      <c r="J215" s="121"/>
      <c r="K215" s="121"/>
      <c r="L215" s="121"/>
      <c r="M215" s="121"/>
      <c r="N215" s="121"/>
      <c r="O215" s="121"/>
      <c r="P215" s="38"/>
      <c r="Q215" s="38"/>
      <c r="R215" s="45"/>
      <c r="S215" s="47"/>
      <c r="T215" s="43"/>
      <c r="U215" s="44"/>
      <c r="V215" s="114"/>
      <c r="W215" s="114"/>
      <c r="Z215" s="59"/>
      <c r="AA215" s="59"/>
      <c r="AB215" s="59"/>
    </row>
    <row r="216" spans="1:28" s="92" customFormat="1" ht="19.5" customHeight="1">
      <c r="A216" s="115">
        <v>10</v>
      </c>
      <c r="B216" s="38"/>
      <c r="C216" s="38"/>
      <c r="D216" s="38"/>
      <c r="E216" s="38"/>
      <c r="F216" s="65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45"/>
      <c r="S216" s="47"/>
      <c r="T216" s="43"/>
      <c r="U216" s="44"/>
      <c r="V216" s="116"/>
      <c r="Z216" s="59"/>
      <c r="AA216" s="59"/>
      <c r="AB216" s="59"/>
    </row>
    <row r="217" spans="1:28" s="92" customFormat="1" ht="19.5" customHeight="1">
      <c r="A217" s="115">
        <v>11</v>
      </c>
      <c r="B217" s="38"/>
      <c r="C217" s="38"/>
      <c r="D217" s="38"/>
      <c r="E217" s="38"/>
      <c r="F217" s="65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45"/>
      <c r="S217" s="47"/>
      <c r="T217" s="43"/>
      <c r="U217" s="44"/>
      <c r="Z217" s="59"/>
      <c r="AA217" s="59"/>
      <c r="AB217" s="59"/>
    </row>
    <row r="218" spans="1:28" s="92" customFormat="1" ht="19.5" customHeight="1">
      <c r="A218" s="115">
        <v>12</v>
      </c>
      <c r="B218" s="38"/>
      <c r="C218" s="38"/>
      <c r="D218" s="38"/>
      <c r="E218" s="38"/>
      <c r="F218" s="65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45"/>
      <c r="S218" s="47"/>
      <c r="T218" s="43"/>
      <c r="U218" s="44"/>
      <c r="Z218" s="59"/>
      <c r="AA218" s="59"/>
      <c r="AB218" s="59"/>
    </row>
    <row r="219" spans="1:28" s="92" customFormat="1" ht="19.5" customHeight="1">
      <c r="A219" s="115">
        <v>13</v>
      </c>
      <c r="B219" s="38"/>
      <c r="C219" s="38"/>
      <c r="D219" s="38"/>
      <c r="E219" s="38"/>
      <c r="F219" s="65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45"/>
      <c r="S219" s="47"/>
      <c r="T219" s="43"/>
      <c r="U219" s="44"/>
      <c r="Z219" s="59"/>
      <c r="AA219" s="59"/>
      <c r="AB219" s="59"/>
    </row>
    <row r="220" spans="1:28" s="92" customFormat="1" ht="19.5" customHeight="1">
      <c r="A220" s="115">
        <v>14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38"/>
      <c r="Q220" s="38"/>
      <c r="R220" s="45"/>
      <c r="S220" s="47"/>
      <c r="T220" s="43"/>
      <c r="U220" s="44"/>
      <c r="Z220" s="59"/>
      <c r="AA220" s="59"/>
      <c r="AB220" s="59"/>
    </row>
    <row r="221" spans="1:28" s="92" customFormat="1" ht="19.5" customHeight="1">
      <c r="A221" s="115">
        <v>15</v>
      </c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38"/>
      <c r="Q221" s="38"/>
      <c r="R221" s="45"/>
      <c r="S221" s="47"/>
      <c r="T221" s="43"/>
      <c r="U221" s="44"/>
      <c r="Z221" s="59"/>
      <c r="AA221" s="59"/>
      <c r="AB221" s="59"/>
    </row>
    <row r="222" spans="1:28" s="92" customFormat="1" ht="19.5" customHeight="1">
      <c r="A222" s="91">
        <v>16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38"/>
      <c r="Q222" s="38"/>
      <c r="R222" s="45"/>
      <c r="S222" s="47"/>
      <c r="T222" s="43"/>
      <c r="U222" s="44"/>
      <c r="Z222" s="59"/>
      <c r="AA222" s="59"/>
      <c r="AB222" s="59"/>
    </row>
    <row r="223" spans="1:28" s="92" customFormat="1" ht="19.5" customHeight="1">
      <c r="A223" s="91">
        <v>17</v>
      </c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38"/>
      <c r="Q223" s="38"/>
      <c r="R223" s="45"/>
      <c r="S223" s="47"/>
      <c r="T223" s="43"/>
      <c r="U223" s="44"/>
      <c r="Z223" s="34"/>
      <c r="AA223" s="34"/>
      <c r="AB223" s="34"/>
    </row>
    <row r="224" spans="1:28" s="92" customFormat="1" ht="19.5" customHeight="1">
      <c r="A224" s="91">
        <v>18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38"/>
      <c r="Q224" s="38"/>
      <c r="R224" s="45"/>
      <c r="S224" s="47"/>
      <c r="T224" s="43"/>
      <c r="U224" s="44"/>
      <c r="Z224" s="34"/>
      <c r="AA224" s="34"/>
      <c r="AB224" s="34"/>
    </row>
    <row r="225" spans="1:28" s="92" customFormat="1" ht="19.5" customHeight="1">
      <c r="A225" s="91">
        <v>19</v>
      </c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38"/>
      <c r="Q225" s="38"/>
      <c r="R225" s="36"/>
      <c r="S225" s="47"/>
      <c r="T225" s="43"/>
      <c r="U225" s="44"/>
      <c r="Z225" s="34"/>
      <c r="AA225" s="34"/>
      <c r="AB225" s="34"/>
    </row>
    <row r="226" spans="1:28" s="92" customFormat="1" ht="19.5" customHeight="1">
      <c r="A226" s="91">
        <v>20</v>
      </c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38"/>
      <c r="Q226" s="38"/>
      <c r="R226" s="36"/>
      <c r="S226" s="43"/>
      <c r="T226" s="43"/>
      <c r="U226" s="44"/>
      <c r="Z226" s="34"/>
      <c r="AA226" s="34"/>
      <c r="AB226" s="34"/>
    </row>
    <row r="227" spans="1:28" s="92" customFormat="1" ht="19.5" customHeight="1">
      <c r="A227" s="91">
        <v>21</v>
      </c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43"/>
      <c r="Q227" s="43"/>
      <c r="R227" s="43"/>
      <c r="S227" s="43"/>
      <c r="T227" s="43"/>
      <c r="U227" s="44"/>
      <c r="Z227" s="34"/>
      <c r="AA227" s="34"/>
      <c r="AB227" s="34"/>
    </row>
    <row r="228" spans="1:28" s="92" customFormat="1" ht="19.5" customHeight="1">
      <c r="A228" s="91">
        <v>22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43"/>
      <c r="O228" s="43"/>
      <c r="P228" s="43"/>
      <c r="Q228" s="43"/>
      <c r="R228" s="43"/>
      <c r="S228" s="43"/>
      <c r="T228" s="43"/>
      <c r="U228" s="44"/>
      <c r="Z228" s="34"/>
      <c r="AA228" s="34"/>
      <c r="AB228" s="34"/>
    </row>
    <row r="229" spans="1:28" s="92" customFormat="1" ht="19.5" customHeight="1">
      <c r="A229" s="91">
        <v>23</v>
      </c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43"/>
      <c r="O229" s="43"/>
      <c r="P229" s="43"/>
      <c r="Q229" s="43"/>
      <c r="R229" s="43"/>
      <c r="S229" s="43"/>
      <c r="T229" s="43"/>
      <c r="U229" s="44"/>
      <c r="Z229" s="34"/>
      <c r="AA229" s="34"/>
      <c r="AB229" s="34"/>
    </row>
    <row r="230" spans="1:28" s="92" customFormat="1" ht="19.5" customHeight="1">
      <c r="A230" s="91">
        <v>24</v>
      </c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43"/>
      <c r="O230" s="43"/>
      <c r="P230" s="43"/>
      <c r="Q230" s="43"/>
      <c r="R230" s="43"/>
      <c r="S230" s="43"/>
      <c r="T230" s="43"/>
      <c r="U230" s="44"/>
      <c r="Z230" s="34"/>
      <c r="AA230" s="34"/>
      <c r="AB230" s="34"/>
    </row>
    <row r="231" spans="1:28" s="92" customFormat="1" ht="19.5" customHeight="1">
      <c r="A231" s="91">
        <v>25</v>
      </c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4"/>
      <c r="Z231" s="34"/>
      <c r="AA231" s="34"/>
      <c r="AB231" s="34"/>
    </row>
    <row r="232" spans="1:28" s="92" customFormat="1" ht="19.5" customHeight="1">
      <c r="A232" s="91">
        <v>26</v>
      </c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4"/>
      <c r="Z232" s="34"/>
      <c r="AA232" s="34"/>
      <c r="AB232" s="34"/>
    </row>
    <row r="233" spans="1:28" s="92" customFormat="1" ht="19.5" customHeight="1">
      <c r="A233" s="91">
        <v>27</v>
      </c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4"/>
      <c r="Z233" s="34"/>
      <c r="AA233" s="34"/>
      <c r="AB233" s="34"/>
    </row>
    <row r="234" spans="1:28" s="92" customFormat="1" ht="19.5" customHeight="1">
      <c r="A234" s="91">
        <v>28</v>
      </c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4"/>
      <c r="Z234" s="34"/>
      <c r="AA234" s="34"/>
      <c r="AB234" s="34"/>
    </row>
    <row r="235" spans="1:28" s="92" customFormat="1" ht="19.5" customHeight="1">
      <c r="A235" s="91">
        <v>29</v>
      </c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4"/>
      <c r="Z235" s="34"/>
      <c r="AA235" s="34"/>
      <c r="AB235" s="34"/>
    </row>
    <row r="236" spans="1:28" s="92" customFormat="1" ht="19.5" customHeight="1">
      <c r="A236" s="69">
        <v>30</v>
      </c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9"/>
      <c r="Z236" s="34"/>
      <c r="AA236" s="34"/>
      <c r="AB236" s="34"/>
    </row>
    <row r="237" spans="1:28" s="92" customFormat="1" ht="19.5" customHeight="1">
      <c r="A237" s="69">
        <v>31</v>
      </c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9"/>
      <c r="Z237" s="34"/>
      <c r="AA237" s="34"/>
      <c r="AB237" s="34"/>
    </row>
    <row r="238" spans="1:28" s="92" customFormat="1" ht="19.5" customHeight="1">
      <c r="A238" s="69">
        <v>32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9"/>
      <c r="Z238" s="34"/>
      <c r="AA238" s="34"/>
      <c r="AB238" s="34"/>
    </row>
    <row r="239" spans="1:28" s="92" customFormat="1" ht="19.5" customHeight="1" thickBot="1">
      <c r="A239" s="48">
        <v>33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50"/>
      <c r="Z239" s="34"/>
      <c r="AA239" s="34"/>
      <c r="AB239" s="34"/>
    </row>
    <row r="240" spans="1:28" s="92" customFormat="1" ht="19.5" customHeight="1" thickBot="1">
      <c r="A240" s="333" t="s">
        <v>44</v>
      </c>
      <c r="B240" s="334"/>
      <c r="C240" s="335" t="s">
        <v>51</v>
      </c>
      <c r="D240" s="335"/>
      <c r="E240" s="335"/>
      <c r="F240" s="336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Z240" s="34"/>
      <c r="AA240" s="34"/>
      <c r="AB240" s="34"/>
    </row>
    <row r="241" spans="1:28" ht="28.5" customHeight="1" thickBot="1">
      <c r="A241" s="320" t="s">
        <v>26</v>
      </c>
      <c r="B241" s="321"/>
      <c r="C241" s="321"/>
      <c r="D241" s="321"/>
      <c r="E241" s="322"/>
      <c r="H241" s="314" t="s">
        <v>27</v>
      </c>
      <c r="I241" s="315"/>
      <c r="J241" s="315"/>
      <c r="K241" s="5" t="s">
        <v>28</v>
      </c>
      <c r="L241" s="316" t="s">
        <v>29</v>
      </c>
      <c r="M241" s="316"/>
      <c r="N241" s="317"/>
      <c r="O241" s="6"/>
      <c r="P241" s="61"/>
      <c r="Q241" s="61"/>
      <c r="R241" s="61"/>
      <c r="T241" s="301" t="s">
        <v>30</v>
      </c>
      <c r="U241" s="302"/>
      <c r="V241" s="54">
        <f>V243/V248</f>
        <v>0.013958333333333333</v>
      </c>
      <c r="W241" s="54">
        <f>W243/W248</f>
        <v>0.014027777777777736</v>
      </c>
      <c r="X241" s="31">
        <f>AVERAGE(V241,W241)</f>
        <v>0.013993055555555535</v>
      </c>
      <c r="Y241" s="32" t="s">
        <v>31</v>
      </c>
      <c r="Z241" s="33">
        <f>ROUND(X241*1440,0)/1440</f>
        <v>0.013888888888888888</v>
      </c>
      <c r="AA241" s="33"/>
      <c r="AB241" s="33"/>
    </row>
    <row r="242" spans="15:28" ht="11.25" customHeight="1" thickBot="1">
      <c r="O242" s="6"/>
      <c r="P242" s="6"/>
      <c r="Q242" s="6"/>
      <c r="T242" s="27"/>
      <c r="U242" s="27"/>
      <c r="V242" s="54">
        <f>B251</f>
        <v>0.23958333333333334</v>
      </c>
      <c r="W242" s="54">
        <f>C247</f>
        <v>0.23611111111111113</v>
      </c>
      <c r="X242" s="2"/>
      <c r="Y242" s="2"/>
      <c r="Z242" s="34"/>
      <c r="AA242" s="34"/>
      <c r="AB242" s="34"/>
    </row>
    <row r="243" spans="1:28" ht="21" customHeight="1" thickBot="1">
      <c r="A243" s="303" t="s">
        <v>32</v>
      </c>
      <c r="B243" s="304"/>
      <c r="C243" s="355" t="s">
        <v>33</v>
      </c>
      <c r="D243" s="355"/>
      <c r="E243" s="356"/>
      <c r="F243" s="349" t="s">
        <v>53</v>
      </c>
      <c r="G243" s="357"/>
      <c r="H243" s="357"/>
      <c r="I243" s="357"/>
      <c r="J243" s="357"/>
      <c r="N243" s="325" t="s">
        <v>34</v>
      </c>
      <c r="O243" s="326"/>
      <c r="P243" s="307">
        <f>Z241</f>
        <v>0.013888888888888888</v>
      </c>
      <c r="Q243" s="308"/>
      <c r="S243" s="7" t="s">
        <v>35</v>
      </c>
      <c r="T243" s="358">
        <v>0.04305555555555556</v>
      </c>
      <c r="U243" s="359"/>
      <c r="V243" s="54">
        <f>V244-V242</f>
        <v>0.6979166666666666</v>
      </c>
      <c r="W243" s="54">
        <f>W244-W242</f>
        <v>0.7013888888888868</v>
      </c>
      <c r="X243" s="2"/>
      <c r="Y243" s="2"/>
      <c r="Z243" s="34"/>
      <c r="AA243" s="34"/>
      <c r="AB243" s="34"/>
    </row>
    <row r="244" spans="20:28" ht="12" customHeight="1" thickBot="1">
      <c r="T244" s="27"/>
      <c r="U244" s="27"/>
      <c r="V244" s="54">
        <f>N252</f>
        <v>0.9375</v>
      </c>
      <c r="W244" s="54">
        <f>O248</f>
        <v>0.937499999999998</v>
      </c>
      <c r="X244" s="2"/>
      <c r="Y244" s="2"/>
      <c r="Z244" s="34"/>
      <c r="AA244" s="34"/>
      <c r="AB244" s="34"/>
    </row>
    <row r="245" spans="1:28" ht="19.5" customHeight="1">
      <c r="A245" s="299" t="s">
        <v>36</v>
      </c>
      <c r="B245" s="275">
        <v>1</v>
      </c>
      <c r="C245" s="275"/>
      <c r="D245" s="275">
        <v>2</v>
      </c>
      <c r="E245" s="275"/>
      <c r="F245" s="275">
        <v>3</v>
      </c>
      <c r="G245" s="275"/>
      <c r="H245" s="275">
        <v>4</v>
      </c>
      <c r="I245" s="275"/>
      <c r="J245" s="275">
        <v>5</v>
      </c>
      <c r="K245" s="275"/>
      <c r="L245" s="275">
        <v>6</v>
      </c>
      <c r="M245" s="275"/>
      <c r="N245" s="275">
        <v>7</v>
      </c>
      <c r="O245" s="275"/>
      <c r="P245" s="360">
        <v>8</v>
      </c>
      <c r="Q245" s="361"/>
      <c r="R245" s="275">
        <v>9</v>
      </c>
      <c r="S245" s="275"/>
      <c r="T245" s="293">
        <v>10</v>
      </c>
      <c r="U245" s="294"/>
      <c r="V245" s="27"/>
      <c r="W245" s="27"/>
      <c r="X245" s="2"/>
      <c r="Y245" s="2"/>
      <c r="Z245" s="34"/>
      <c r="AA245" s="34"/>
      <c r="AB245" s="34"/>
    </row>
    <row r="246" spans="1:28" ht="19.5" customHeight="1">
      <c r="A246" s="300"/>
      <c r="B246" s="8" t="s">
        <v>27</v>
      </c>
      <c r="C246" s="8" t="s">
        <v>29</v>
      </c>
      <c r="D246" s="8" t="s">
        <v>27</v>
      </c>
      <c r="E246" s="8" t="s">
        <v>29</v>
      </c>
      <c r="F246" s="8" t="s">
        <v>27</v>
      </c>
      <c r="G246" s="8" t="s">
        <v>29</v>
      </c>
      <c r="H246" s="8" t="s">
        <v>27</v>
      </c>
      <c r="I246" s="8" t="s">
        <v>29</v>
      </c>
      <c r="J246" s="8" t="s">
        <v>27</v>
      </c>
      <c r="K246" s="8" t="s">
        <v>29</v>
      </c>
      <c r="L246" s="8" t="s">
        <v>27</v>
      </c>
      <c r="M246" s="8" t="s">
        <v>29</v>
      </c>
      <c r="N246" s="8" t="s">
        <v>27</v>
      </c>
      <c r="O246" s="8" t="s">
        <v>29</v>
      </c>
      <c r="P246" s="8"/>
      <c r="Q246" s="8"/>
      <c r="R246" s="8"/>
      <c r="S246" s="8"/>
      <c r="T246" s="9"/>
      <c r="U246" s="13"/>
      <c r="V246" s="27"/>
      <c r="W246" s="27"/>
      <c r="X246" s="2"/>
      <c r="Y246" s="2"/>
      <c r="Z246" s="34"/>
      <c r="AA246" s="34"/>
      <c r="AB246" s="34"/>
    </row>
    <row r="247" spans="1:28" ht="26.25" customHeight="1">
      <c r="A247" s="96">
        <v>1</v>
      </c>
      <c r="B247" s="104"/>
      <c r="C247" s="105">
        <v>0.23611111111111113</v>
      </c>
      <c r="D247" s="123">
        <v>0.2916666666666667</v>
      </c>
      <c r="E247" s="105">
        <v>0.3340277777777778</v>
      </c>
      <c r="F247" s="105">
        <v>0.398611111111111</v>
      </c>
      <c r="G247" s="105">
        <v>0.44375000000000003</v>
      </c>
      <c r="H247" s="105">
        <v>0.514583333333333</v>
      </c>
      <c r="I247" s="105">
        <v>0.559722222222221</v>
      </c>
      <c r="J247" s="105">
        <v>0.631249999999997</v>
      </c>
      <c r="K247" s="105">
        <v>0.6791666666666667</v>
      </c>
      <c r="L247" s="105">
        <v>0.747916666666669</v>
      </c>
      <c r="M247" s="105">
        <v>0.797222222222223</v>
      </c>
      <c r="N247" s="105">
        <v>0.8680555555555555</v>
      </c>
      <c r="O247" s="105">
        <v>0.921527777777776</v>
      </c>
      <c r="P247" s="3"/>
      <c r="Q247" s="20"/>
      <c r="R247" s="14"/>
      <c r="S247" s="15"/>
      <c r="T247" s="12"/>
      <c r="U247" s="16"/>
      <c r="V247" s="97">
        <f>COUNTA(B247:U279)</f>
        <v>100</v>
      </c>
      <c r="W247" s="80">
        <f>V247/8/2</f>
        <v>6.25</v>
      </c>
      <c r="X247" s="2"/>
      <c r="Y247" s="2"/>
      <c r="Z247" s="59"/>
      <c r="AA247" s="59"/>
      <c r="AB247" s="59"/>
    </row>
    <row r="248" spans="1:28" ht="26.25" customHeight="1">
      <c r="A248" s="96">
        <v>2</v>
      </c>
      <c r="B248" s="104"/>
      <c r="C248" s="105">
        <v>0.24444444444444446</v>
      </c>
      <c r="D248" s="123">
        <v>0.3020833333333333</v>
      </c>
      <c r="E248" s="105">
        <v>0.34722222222222227</v>
      </c>
      <c r="F248" s="105">
        <v>0.41250000000000003</v>
      </c>
      <c r="G248" s="105">
        <v>0.4576388888888889</v>
      </c>
      <c r="H248" s="105">
        <v>0.529166666666666</v>
      </c>
      <c r="I248" s="105">
        <v>0.574305555555554</v>
      </c>
      <c r="J248" s="105">
        <v>0.645833333333331</v>
      </c>
      <c r="K248" s="105">
        <v>0.69375</v>
      </c>
      <c r="L248" s="105">
        <v>0.762500000000004</v>
      </c>
      <c r="M248" s="105">
        <v>0.811111111111111</v>
      </c>
      <c r="N248" s="105">
        <v>0.8833333333333333</v>
      </c>
      <c r="O248" s="105">
        <v>0.937499999999998</v>
      </c>
      <c r="P248" s="3"/>
      <c r="Q248" s="20"/>
      <c r="R248" s="14"/>
      <c r="S248" s="15"/>
      <c r="T248" s="12"/>
      <c r="U248" s="16"/>
      <c r="V248" s="55">
        <f>COUNTA(B247:B279,D247:D279,F247:F279,H247:H279,J247:J279,L247:L279,N247:N279,P247:P279,R247:R279,T247:T279)</f>
        <v>50</v>
      </c>
      <c r="W248" s="55">
        <f>COUNTA(C247:C279,E247:E279,G247:G279,I247:I279,K247:K279,M247:M279,O247:O279,Q247:Q279,S247:S279,U247:U279)</f>
        <v>50</v>
      </c>
      <c r="X248" s="2"/>
      <c r="Y248" s="2">
        <f>(V248+W248)/2</f>
        <v>50</v>
      </c>
      <c r="Z248" s="59"/>
      <c r="AA248" s="59"/>
      <c r="AB248" s="59"/>
    </row>
    <row r="249" spans="1:28" ht="26.25" customHeight="1">
      <c r="A249" s="96">
        <v>3</v>
      </c>
      <c r="B249" s="104"/>
      <c r="C249" s="105">
        <v>0.252777777777778</v>
      </c>
      <c r="D249" s="123">
        <v>0.3125</v>
      </c>
      <c r="E249" s="105">
        <v>0.3590277777777778</v>
      </c>
      <c r="F249" s="105">
        <v>0.4270833333333333</v>
      </c>
      <c r="G249" s="105">
        <v>0.472222222222222</v>
      </c>
      <c r="H249" s="105">
        <v>0.543749999999999</v>
      </c>
      <c r="I249" s="105">
        <v>0.588888888888887</v>
      </c>
      <c r="J249" s="105">
        <v>0.660416666666665</v>
      </c>
      <c r="K249" s="105">
        <v>0.708333333333333</v>
      </c>
      <c r="L249" s="105">
        <v>0.777083333333339</v>
      </c>
      <c r="M249" s="105">
        <v>0.8263888888888888</v>
      </c>
      <c r="N249" s="105">
        <v>0.8972222222222223</v>
      </c>
      <c r="O249" s="105"/>
      <c r="P249" s="3"/>
      <c r="Q249" s="20"/>
      <c r="R249" s="14"/>
      <c r="S249" s="15"/>
      <c r="T249" s="12"/>
      <c r="U249" s="16"/>
      <c r="V249" s="27"/>
      <c r="W249" s="27"/>
      <c r="X249" s="2"/>
      <c r="Y249" s="2" t="s">
        <v>38</v>
      </c>
      <c r="Z249" s="59"/>
      <c r="AA249" s="34" t="s">
        <v>39</v>
      </c>
      <c r="AB249" s="59"/>
    </row>
    <row r="250" spans="1:28" ht="26.25" customHeight="1">
      <c r="A250" s="96">
        <v>4</v>
      </c>
      <c r="B250" s="104"/>
      <c r="C250" s="105">
        <v>0.261111111111111</v>
      </c>
      <c r="D250" s="123">
        <v>0.322916666666667</v>
      </c>
      <c r="E250" s="105">
        <v>0.37083333333333335</v>
      </c>
      <c r="F250" s="105">
        <v>0.441666666666667</v>
      </c>
      <c r="G250" s="105">
        <v>0.486805555555555</v>
      </c>
      <c r="H250" s="105">
        <v>0.558333333333332</v>
      </c>
      <c r="I250" s="105">
        <v>0.60347222222222</v>
      </c>
      <c r="J250" s="105">
        <v>0.674999999999999</v>
      </c>
      <c r="K250" s="105">
        <v>0.722916666666667</v>
      </c>
      <c r="L250" s="105">
        <v>0.791666666666674</v>
      </c>
      <c r="M250" s="105">
        <v>0.841666666666667</v>
      </c>
      <c r="N250" s="105">
        <v>0.911111111111111</v>
      </c>
      <c r="O250" s="105"/>
      <c r="P250" s="3"/>
      <c r="Q250" s="20"/>
      <c r="R250" s="14"/>
      <c r="S250" s="15"/>
      <c r="T250" s="12"/>
      <c r="U250" s="16"/>
      <c r="V250" s="98" t="s">
        <v>41</v>
      </c>
      <c r="W250" s="98" t="s">
        <v>42</v>
      </c>
      <c r="X250" s="2"/>
      <c r="Y250" s="2"/>
      <c r="Z250" s="59"/>
      <c r="AA250" s="34" t="s">
        <v>39</v>
      </c>
      <c r="AB250" s="59"/>
    </row>
    <row r="251" spans="1:28" ht="26.25" customHeight="1">
      <c r="A251" s="96">
        <v>5</v>
      </c>
      <c r="B251" s="105">
        <v>0.23958333333333334</v>
      </c>
      <c r="C251" s="105">
        <v>0.27638888888888885</v>
      </c>
      <c r="D251" s="105">
        <v>0.33749999999999997</v>
      </c>
      <c r="E251" s="105">
        <v>0.3840277777777778</v>
      </c>
      <c r="F251" s="105">
        <v>0.45625</v>
      </c>
      <c r="G251" s="105">
        <v>0.501388888888888</v>
      </c>
      <c r="H251" s="105">
        <v>0.572916666666665</v>
      </c>
      <c r="I251" s="105">
        <v>0.618055555555553</v>
      </c>
      <c r="J251" s="105">
        <v>0.689583333333333</v>
      </c>
      <c r="K251" s="105">
        <v>0.7381944444444444</v>
      </c>
      <c r="L251" s="105">
        <v>0.8069444444444445</v>
      </c>
      <c r="M251" s="105">
        <v>0.8576388888888888</v>
      </c>
      <c r="N251" s="105">
        <v>0.9243055555555556</v>
      </c>
      <c r="O251" s="105"/>
      <c r="P251" s="3"/>
      <c r="Q251" s="20"/>
      <c r="R251" s="14"/>
      <c r="S251" s="15"/>
      <c r="T251" s="12"/>
      <c r="U251" s="16"/>
      <c r="V251" s="99">
        <f>M253-M252</f>
        <v>0.015972222222221943</v>
      </c>
      <c r="W251" s="99">
        <f>M253-M252</f>
        <v>0.015972222222221943</v>
      </c>
      <c r="X251" s="2"/>
      <c r="Y251" s="2"/>
      <c r="Z251" s="59"/>
      <c r="AA251" s="34" t="s">
        <v>39</v>
      </c>
      <c r="AB251" s="59"/>
    </row>
    <row r="252" spans="1:28" ht="26.25" customHeight="1">
      <c r="A252" s="96">
        <v>6</v>
      </c>
      <c r="B252" s="105">
        <v>0.25</v>
      </c>
      <c r="C252" s="105">
        <v>0.2902777777777778</v>
      </c>
      <c r="D252" s="105">
        <v>0.3527777777777778</v>
      </c>
      <c r="E252" s="105">
        <v>0.3986111111111111</v>
      </c>
      <c r="F252" s="105">
        <v>0.470833333333333</v>
      </c>
      <c r="G252" s="105">
        <v>0.515972222222221</v>
      </c>
      <c r="H252" s="105">
        <v>0.587499999999998</v>
      </c>
      <c r="I252" s="105">
        <v>0.6333333333333333</v>
      </c>
      <c r="J252" s="105">
        <v>0.704166666666667</v>
      </c>
      <c r="K252" s="105">
        <v>0.753472222222222</v>
      </c>
      <c r="L252" s="105">
        <v>0.822222222222215</v>
      </c>
      <c r="M252" s="105">
        <v>0.873611111111111</v>
      </c>
      <c r="N252" s="105">
        <v>0.9375</v>
      </c>
      <c r="O252" s="105"/>
      <c r="P252" s="3"/>
      <c r="Q252" s="20"/>
      <c r="R252" s="14"/>
      <c r="S252" s="15"/>
      <c r="T252" s="12"/>
      <c r="U252" s="16"/>
      <c r="V252" s="99">
        <f>M254-M253</f>
        <v>0.015972222222221055</v>
      </c>
      <c r="W252" s="99">
        <f>M254-M253</f>
        <v>0.015972222222221055</v>
      </c>
      <c r="X252" s="2"/>
      <c r="Y252" s="2"/>
      <c r="Z252" s="59"/>
      <c r="AA252" s="34" t="s">
        <v>39</v>
      </c>
      <c r="AB252" s="59"/>
    </row>
    <row r="253" spans="1:28" ht="26.25" customHeight="1">
      <c r="A253" s="96">
        <v>7</v>
      </c>
      <c r="B253" s="105">
        <v>0.2638888888888889</v>
      </c>
      <c r="C253" s="105">
        <v>0.3048611111111111</v>
      </c>
      <c r="D253" s="105">
        <v>0.368055555555556</v>
      </c>
      <c r="E253" s="105">
        <v>0.413194444444444</v>
      </c>
      <c r="F253" s="105">
        <v>0.485416666666666</v>
      </c>
      <c r="G253" s="105">
        <v>0.530555555555554</v>
      </c>
      <c r="H253" s="105">
        <v>0.602083333333331</v>
      </c>
      <c r="I253" s="105">
        <v>0.648611111111114</v>
      </c>
      <c r="J253" s="105">
        <v>0.718750000000001</v>
      </c>
      <c r="K253" s="105">
        <v>0.7680555555555556</v>
      </c>
      <c r="L253" s="105">
        <v>0.837499999999985</v>
      </c>
      <c r="M253" s="105">
        <v>0.889583333333333</v>
      </c>
      <c r="N253" s="105"/>
      <c r="O253" s="105"/>
      <c r="P253" s="3"/>
      <c r="Q253" s="20"/>
      <c r="R253" s="14"/>
      <c r="S253" s="15"/>
      <c r="T253" s="12"/>
      <c r="U253" s="16"/>
      <c r="V253" s="99">
        <f>O247-M254</f>
        <v>0.015972222222221943</v>
      </c>
      <c r="W253" s="99">
        <f>O247-M254</f>
        <v>0.015972222222221943</v>
      </c>
      <c r="X253" s="2"/>
      <c r="Y253" s="2"/>
      <c r="Z253" s="59"/>
      <c r="AA253" s="59"/>
      <c r="AB253" s="59"/>
    </row>
    <row r="254" spans="1:28" ht="26.25" customHeight="1">
      <c r="A254" s="96">
        <v>8</v>
      </c>
      <c r="B254" s="107">
        <v>0.2777777777777778</v>
      </c>
      <c r="C254" s="105">
        <v>0.3194444444444445</v>
      </c>
      <c r="D254" s="105">
        <v>0.383333333333333</v>
      </c>
      <c r="E254" s="105">
        <v>0.4284722222222222</v>
      </c>
      <c r="F254" s="105">
        <v>0.5</v>
      </c>
      <c r="G254" s="105">
        <v>0.545138888888888</v>
      </c>
      <c r="H254" s="105">
        <v>0.616666666666664</v>
      </c>
      <c r="I254" s="105">
        <v>0.663888888888894</v>
      </c>
      <c r="J254" s="105">
        <v>0.733333333333335</v>
      </c>
      <c r="K254" s="105">
        <v>0.782638888888889</v>
      </c>
      <c r="L254" s="105">
        <v>0.852777777777756</v>
      </c>
      <c r="M254" s="105">
        <v>0.905555555555554</v>
      </c>
      <c r="N254" s="105"/>
      <c r="O254" s="105"/>
      <c r="P254" s="3"/>
      <c r="Q254" s="20"/>
      <c r="R254" s="14"/>
      <c r="S254" s="15"/>
      <c r="T254" s="12"/>
      <c r="U254" s="16"/>
      <c r="V254" s="99">
        <f>O248-O247</f>
        <v>0.015972222222222054</v>
      </c>
      <c r="W254" s="99">
        <f>O248-O247</f>
        <v>0.015972222222222054</v>
      </c>
      <c r="X254" s="2"/>
      <c r="Y254" s="2"/>
      <c r="Z254" s="59"/>
      <c r="AA254" s="59"/>
      <c r="AB254" s="59"/>
    </row>
    <row r="255" spans="1:28" ht="19.5" customHeight="1">
      <c r="A255" s="100">
        <v>9</v>
      </c>
      <c r="B255" s="3"/>
      <c r="C255" s="3"/>
      <c r="D255" s="20"/>
      <c r="E255" s="3"/>
      <c r="F255" s="101"/>
      <c r="G255" s="3"/>
      <c r="H255" s="3"/>
      <c r="I255" s="3"/>
      <c r="J255" s="3"/>
      <c r="K255" s="3"/>
      <c r="L255" s="3"/>
      <c r="M255" s="3"/>
      <c r="N255" s="20"/>
      <c r="O255" s="3"/>
      <c r="P255" s="3"/>
      <c r="Q255" s="3"/>
      <c r="R255" s="14"/>
      <c r="S255" s="15"/>
      <c r="T255" s="12"/>
      <c r="U255" s="16"/>
      <c r="V255" s="99"/>
      <c r="W255" s="99"/>
      <c r="X255" s="2"/>
      <c r="Y255" s="2"/>
      <c r="Z255" s="59"/>
      <c r="AA255" s="59"/>
      <c r="AB255" s="59"/>
    </row>
    <row r="256" spans="1:28" ht="19.5" customHeight="1">
      <c r="A256" s="100">
        <v>10</v>
      </c>
      <c r="B256" s="3"/>
      <c r="C256" s="3"/>
      <c r="D256" s="20"/>
      <c r="E256" s="3"/>
      <c r="F256" s="101"/>
      <c r="G256" s="3"/>
      <c r="H256" s="3"/>
      <c r="I256" s="3"/>
      <c r="J256" s="3"/>
      <c r="K256" s="3"/>
      <c r="L256" s="3"/>
      <c r="M256" s="3"/>
      <c r="N256" s="20"/>
      <c r="O256" s="3"/>
      <c r="P256" s="3"/>
      <c r="Q256" s="3"/>
      <c r="R256" s="14"/>
      <c r="S256" s="15"/>
      <c r="T256" s="12"/>
      <c r="U256" s="16"/>
      <c r="V256" s="102"/>
      <c r="W256" s="27"/>
      <c r="X256" s="2"/>
      <c r="Y256" s="2"/>
      <c r="Z256" s="59"/>
      <c r="AA256" s="59"/>
      <c r="AB256" s="59"/>
    </row>
    <row r="257" spans="1:28" ht="19.5" customHeight="1">
      <c r="A257" s="100">
        <v>11</v>
      </c>
      <c r="B257" s="3"/>
      <c r="C257" s="3"/>
      <c r="D257" s="20"/>
      <c r="E257" s="3"/>
      <c r="F257" s="101"/>
      <c r="G257" s="3"/>
      <c r="H257" s="3"/>
      <c r="I257" s="3"/>
      <c r="J257" s="3"/>
      <c r="K257" s="3"/>
      <c r="L257" s="3"/>
      <c r="M257" s="3"/>
      <c r="N257" s="20"/>
      <c r="O257" s="3"/>
      <c r="P257" s="3"/>
      <c r="Q257" s="3"/>
      <c r="R257" s="14"/>
      <c r="S257" s="15"/>
      <c r="T257" s="12"/>
      <c r="U257" s="16"/>
      <c r="V257" s="27"/>
      <c r="W257" s="27"/>
      <c r="X257" s="2"/>
      <c r="Y257" s="2"/>
      <c r="Z257" s="59"/>
      <c r="AA257" s="59"/>
      <c r="AB257" s="59"/>
    </row>
    <row r="258" spans="1:28" ht="19.5" customHeight="1">
      <c r="A258" s="100">
        <v>12</v>
      </c>
      <c r="B258" s="3"/>
      <c r="C258" s="3"/>
      <c r="D258" s="20"/>
      <c r="E258" s="3"/>
      <c r="F258" s="101"/>
      <c r="G258" s="3"/>
      <c r="H258" s="3"/>
      <c r="I258" s="3"/>
      <c r="J258" s="3"/>
      <c r="K258" s="3"/>
      <c r="L258" s="3"/>
      <c r="M258" s="3"/>
      <c r="N258" s="20"/>
      <c r="O258" s="3"/>
      <c r="P258" s="3"/>
      <c r="Q258" s="3"/>
      <c r="R258" s="14"/>
      <c r="S258" s="15"/>
      <c r="T258" s="12"/>
      <c r="U258" s="16"/>
      <c r="V258" s="27"/>
      <c r="W258" s="27"/>
      <c r="X258" s="2"/>
      <c r="Y258" s="2"/>
      <c r="Z258" s="59"/>
      <c r="AA258" s="59"/>
      <c r="AB258" s="59"/>
    </row>
    <row r="259" spans="1:28" ht="19.5" customHeight="1">
      <c r="A259" s="100">
        <v>13</v>
      </c>
      <c r="B259" s="3"/>
      <c r="C259" s="3"/>
      <c r="D259" s="20"/>
      <c r="E259" s="3"/>
      <c r="F259" s="101"/>
      <c r="G259" s="3"/>
      <c r="H259" s="3"/>
      <c r="I259" s="3"/>
      <c r="J259" s="3"/>
      <c r="K259" s="3"/>
      <c r="L259" s="3"/>
      <c r="M259" s="3"/>
      <c r="N259" s="20"/>
      <c r="O259" s="3"/>
      <c r="P259" s="3"/>
      <c r="Q259" s="3"/>
      <c r="R259" s="14"/>
      <c r="S259" s="15"/>
      <c r="T259" s="12"/>
      <c r="U259" s="16"/>
      <c r="V259" s="27"/>
      <c r="W259" s="27"/>
      <c r="X259" s="2"/>
      <c r="Y259" s="2"/>
      <c r="Z259" s="59"/>
      <c r="AA259" s="59"/>
      <c r="AB259" s="59"/>
    </row>
    <row r="260" spans="1:28" ht="19.5" customHeight="1">
      <c r="A260" s="100">
        <v>14</v>
      </c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3"/>
      <c r="Q260" s="3"/>
      <c r="R260" s="14"/>
      <c r="S260" s="15"/>
      <c r="T260" s="12"/>
      <c r="U260" s="16"/>
      <c r="V260" s="27"/>
      <c r="W260" s="27"/>
      <c r="X260" s="2"/>
      <c r="Y260" s="2"/>
      <c r="Z260" s="59"/>
      <c r="AA260" s="59"/>
      <c r="AB260" s="59"/>
    </row>
    <row r="261" spans="1:28" ht="19.5" customHeight="1">
      <c r="A261" s="100">
        <v>15</v>
      </c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3"/>
      <c r="Q261" s="3"/>
      <c r="R261" s="14"/>
      <c r="S261" s="15"/>
      <c r="T261" s="12"/>
      <c r="U261" s="16"/>
      <c r="V261" s="27"/>
      <c r="W261" s="27"/>
      <c r="X261" s="2"/>
      <c r="Y261" s="2"/>
      <c r="Z261" s="59"/>
      <c r="AA261" s="59"/>
      <c r="AB261" s="59"/>
    </row>
    <row r="262" spans="1:28" ht="19.5" customHeight="1">
      <c r="A262" s="17">
        <v>16</v>
      </c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20"/>
      <c r="Q262" s="20"/>
      <c r="R262" s="14"/>
      <c r="S262" s="15"/>
      <c r="T262" s="12"/>
      <c r="U262" s="16"/>
      <c r="V262" s="27"/>
      <c r="W262" s="27"/>
      <c r="X262" s="2"/>
      <c r="Y262" s="2"/>
      <c r="Z262" s="59"/>
      <c r="AA262" s="59"/>
      <c r="AB262" s="59"/>
    </row>
    <row r="263" spans="1:28" ht="19.5" customHeight="1">
      <c r="A263" s="17">
        <v>17</v>
      </c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20"/>
      <c r="Q263" s="20"/>
      <c r="R263" s="14"/>
      <c r="S263" s="15"/>
      <c r="T263" s="12"/>
      <c r="U263" s="16"/>
      <c r="V263" s="27"/>
      <c r="W263" s="27"/>
      <c r="X263" s="2"/>
      <c r="Y263" s="2"/>
      <c r="Z263" s="34"/>
      <c r="AA263" s="34"/>
      <c r="AB263" s="34"/>
    </row>
    <row r="264" spans="1:28" ht="19.5" customHeight="1">
      <c r="A264" s="17">
        <v>18</v>
      </c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20"/>
      <c r="Q264" s="20"/>
      <c r="R264" s="14"/>
      <c r="S264" s="15"/>
      <c r="T264" s="12"/>
      <c r="U264" s="16"/>
      <c r="V264" s="27"/>
      <c r="W264" s="27"/>
      <c r="X264" s="2"/>
      <c r="Y264" s="2"/>
      <c r="Z264" s="34"/>
      <c r="AA264" s="34"/>
      <c r="AB264" s="34"/>
    </row>
    <row r="265" spans="1:28" ht="19.5" customHeight="1">
      <c r="A265" s="95">
        <v>19</v>
      </c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20"/>
      <c r="Q265" s="20"/>
      <c r="R265" s="9"/>
      <c r="S265" s="15"/>
      <c r="T265" s="12"/>
      <c r="U265" s="16"/>
      <c r="V265" s="27"/>
      <c r="W265" s="27"/>
      <c r="X265" s="2"/>
      <c r="Y265" s="2"/>
      <c r="Z265" s="34"/>
      <c r="AA265" s="34"/>
      <c r="AB265" s="34"/>
    </row>
    <row r="266" spans="1:28" ht="19.5" customHeight="1">
      <c r="A266" s="95">
        <v>20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3"/>
      <c r="Q266" s="3"/>
      <c r="R266" s="8"/>
      <c r="S266" s="4"/>
      <c r="T266" s="12"/>
      <c r="U266" s="16"/>
      <c r="V266" s="27"/>
      <c r="W266" s="27"/>
      <c r="X266" s="2"/>
      <c r="Y266" s="2"/>
      <c r="Z266" s="34"/>
      <c r="AA266" s="34"/>
      <c r="AB266" s="34"/>
    </row>
    <row r="267" spans="1:28" ht="19.5" customHeight="1">
      <c r="A267" s="95">
        <v>21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4"/>
      <c r="Q267" s="4"/>
      <c r="R267" s="4"/>
      <c r="S267" s="4"/>
      <c r="T267" s="12"/>
      <c r="U267" s="16"/>
      <c r="V267" s="27"/>
      <c r="W267" s="27"/>
      <c r="X267" s="2"/>
      <c r="Y267" s="2"/>
      <c r="Z267" s="34"/>
      <c r="AA267" s="34"/>
      <c r="AB267" s="34"/>
    </row>
    <row r="268" spans="1:28" ht="19.5" customHeight="1">
      <c r="A268" s="95">
        <v>22</v>
      </c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4"/>
      <c r="O268" s="4"/>
      <c r="P268" s="4"/>
      <c r="Q268" s="4"/>
      <c r="R268" s="4"/>
      <c r="S268" s="4"/>
      <c r="T268" s="12"/>
      <c r="U268" s="16"/>
      <c r="V268" s="27"/>
      <c r="W268" s="27"/>
      <c r="X268" s="2"/>
      <c r="Y268" s="2"/>
      <c r="Z268" s="34"/>
      <c r="AA268" s="34"/>
      <c r="AB268" s="34"/>
    </row>
    <row r="269" spans="1:28" ht="19.5" customHeight="1">
      <c r="A269" s="95">
        <v>23</v>
      </c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4"/>
      <c r="O269" s="4"/>
      <c r="P269" s="4"/>
      <c r="Q269" s="4"/>
      <c r="R269" s="4"/>
      <c r="S269" s="4"/>
      <c r="T269" s="12"/>
      <c r="U269" s="16"/>
      <c r="V269" s="27"/>
      <c r="W269" s="27"/>
      <c r="X269" s="2"/>
      <c r="Y269" s="2"/>
      <c r="Z269" s="34"/>
      <c r="AA269" s="34"/>
      <c r="AB269" s="34"/>
    </row>
    <row r="270" spans="1:28" ht="19.5" customHeight="1">
      <c r="A270" s="95">
        <v>24</v>
      </c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4"/>
      <c r="O270" s="4"/>
      <c r="P270" s="4"/>
      <c r="Q270" s="4"/>
      <c r="R270" s="4"/>
      <c r="S270" s="4"/>
      <c r="T270" s="12"/>
      <c r="U270" s="16"/>
      <c r="V270" s="27"/>
      <c r="W270" s="27"/>
      <c r="X270" s="2"/>
      <c r="Y270" s="2"/>
      <c r="Z270" s="34"/>
      <c r="AA270" s="34"/>
      <c r="AB270" s="34"/>
    </row>
    <row r="271" spans="1:28" ht="19.5" customHeight="1">
      <c r="A271" s="95">
        <v>25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12"/>
      <c r="U271" s="16"/>
      <c r="V271" s="27"/>
      <c r="W271" s="27"/>
      <c r="X271" s="2"/>
      <c r="Y271" s="2"/>
      <c r="Z271" s="34"/>
      <c r="AA271" s="34"/>
      <c r="AB271" s="34"/>
    </row>
    <row r="272" spans="1:28" ht="19.5" customHeight="1">
      <c r="A272" s="95">
        <v>26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12"/>
      <c r="U272" s="16"/>
      <c r="V272" s="27"/>
      <c r="W272" s="27"/>
      <c r="X272" s="2"/>
      <c r="Y272" s="2"/>
      <c r="Z272" s="34"/>
      <c r="AA272" s="34"/>
      <c r="AB272" s="34"/>
    </row>
    <row r="273" spans="1:28" ht="19.5" customHeight="1">
      <c r="A273" s="95">
        <v>27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12"/>
      <c r="U273" s="16"/>
      <c r="V273" s="27"/>
      <c r="W273" s="27"/>
      <c r="X273" s="2"/>
      <c r="Y273" s="2"/>
      <c r="Z273" s="34"/>
      <c r="AA273" s="34"/>
      <c r="AB273" s="34"/>
    </row>
    <row r="274" spans="1:28" ht="19.5" customHeight="1">
      <c r="A274" s="95">
        <v>28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12"/>
      <c r="U274" s="16"/>
      <c r="V274" s="27"/>
      <c r="W274" s="27"/>
      <c r="X274" s="2"/>
      <c r="Y274" s="2"/>
      <c r="Z274" s="34"/>
      <c r="AA274" s="34"/>
      <c r="AB274" s="34"/>
    </row>
    <row r="275" spans="1:28" ht="19.5" customHeight="1">
      <c r="A275" s="95">
        <v>29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12"/>
      <c r="U275" s="16"/>
      <c r="V275" s="27"/>
      <c r="W275" s="27"/>
      <c r="X275" s="2"/>
      <c r="Y275" s="2"/>
      <c r="Z275" s="34"/>
      <c r="AA275" s="34"/>
      <c r="AB275" s="34"/>
    </row>
    <row r="276" spans="1:28" ht="19.5" customHeight="1">
      <c r="A276" s="103">
        <v>30</v>
      </c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6"/>
      <c r="U276" s="87"/>
      <c r="V276" s="27"/>
      <c r="W276" s="27"/>
      <c r="X276" s="2"/>
      <c r="Y276" s="2"/>
      <c r="Z276" s="34"/>
      <c r="AA276" s="34"/>
      <c r="AB276" s="34"/>
    </row>
    <row r="277" spans="1:28" ht="19.5" customHeight="1">
      <c r="A277" s="103">
        <v>31</v>
      </c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6"/>
      <c r="U277" s="87"/>
      <c r="V277" s="27"/>
      <c r="W277" s="27"/>
      <c r="X277" s="2"/>
      <c r="Y277" s="2"/>
      <c r="Z277" s="34"/>
      <c r="AA277" s="34"/>
      <c r="AB277" s="34"/>
    </row>
    <row r="278" spans="1:28" ht="19.5" customHeight="1">
      <c r="A278" s="103">
        <v>32</v>
      </c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6"/>
      <c r="U278" s="87"/>
      <c r="V278" s="27"/>
      <c r="W278" s="27"/>
      <c r="X278" s="2"/>
      <c r="Y278" s="2"/>
      <c r="Z278" s="34"/>
      <c r="AA278" s="34"/>
      <c r="AB278" s="34"/>
    </row>
    <row r="279" spans="1:28" ht="19.5" customHeight="1" thickBot="1">
      <c r="A279" s="89">
        <v>33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8"/>
      <c r="U279" s="19"/>
      <c r="V279" s="27"/>
      <c r="W279" s="27"/>
      <c r="X279" s="2"/>
      <c r="Y279" s="2"/>
      <c r="Z279" s="34"/>
      <c r="AA279" s="34"/>
      <c r="AB279" s="34"/>
    </row>
    <row r="280" spans="1:28" ht="16.5" customHeight="1" thickBot="1">
      <c r="A280" s="295" t="s">
        <v>44</v>
      </c>
      <c r="B280" s="296"/>
      <c r="C280" s="362" t="s">
        <v>52</v>
      </c>
      <c r="D280" s="362"/>
      <c r="E280" s="362"/>
      <c r="F280" s="363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28"/>
      <c r="U280" s="28"/>
      <c r="V280" s="27"/>
      <c r="W280" s="27"/>
      <c r="X280" s="2"/>
      <c r="Y280" s="2"/>
      <c r="Z280" s="34"/>
      <c r="AA280" s="34"/>
      <c r="AB280" s="34"/>
    </row>
    <row r="281" spans="1:28" ht="33.75" customHeight="1" thickBot="1">
      <c r="A281" s="320" t="s">
        <v>26</v>
      </c>
      <c r="B281" s="321"/>
      <c r="C281" s="321"/>
      <c r="D281" s="321"/>
      <c r="E281" s="322"/>
      <c r="H281" s="314" t="s">
        <v>27</v>
      </c>
      <c r="I281" s="315"/>
      <c r="J281" s="315"/>
      <c r="K281" s="5" t="s">
        <v>28</v>
      </c>
      <c r="L281" s="316" t="s">
        <v>29</v>
      </c>
      <c r="M281" s="316"/>
      <c r="N281" s="317"/>
      <c r="O281" s="6"/>
      <c r="P281" s="61"/>
      <c r="Q281" s="61"/>
      <c r="R281" s="61"/>
      <c r="T281" s="301" t="s">
        <v>46</v>
      </c>
      <c r="U281" s="302"/>
      <c r="V281" s="54">
        <f>V283/V288</f>
        <v>0.015861742424242424</v>
      </c>
      <c r="W281" s="54">
        <f>W283/W288</f>
        <v>0.015940656565657428</v>
      </c>
      <c r="X281" s="31">
        <f>AVERAGE(V281,W281)</f>
        <v>0.015901199494949926</v>
      </c>
      <c r="Y281" s="32" t="s">
        <v>31</v>
      </c>
      <c r="Z281" s="33">
        <f>ROUND(X281*1440,0)/1440</f>
        <v>0.01597222222222222</v>
      </c>
      <c r="AA281" s="33"/>
      <c r="AB281" s="33"/>
    </row>
    <row r="282" spans="15:28" ht="12" customHeight="1" thickBot="1">
      <c r="O282" s="6"/>
      <c r="P282" s="6"/>
      <c r="Q282" s="6"/>
      <c r="T282" s="27"/>
      <c r="U282" s="27"/>
      <c r="V282" s="54">
        <f>B290</f>
        <v>0.23958333333333334</v>
      </c>
      <c r="W282" s="54">
        <f>C287</f>
        <v>0.23611111111111113</v>
      </c>
      <c r="X282" s="2"/>
      <c r="Y282" s="2"/>
      <c r="Z282" s="34"/>
      <c r="AA282" s="34"/>
      <c r="AB282" s="34"/>
    </row>
    <row r="283" spans="1:28" ht="18.75" customHeight="1" thickBot="1">
      <c r="A283" s="303" t="s">
        <v>32</v>
      </c>
      <c r="B283" s="304"/>
      <c r="C283" s="355" t="s">
        <v>33</v>
      </c>
      <c r="D283" s="355"/>
      <c r="E283" s="356"/>
      <c r="F283" s="349" t="s">
        <v>53</v>
      </c>
      <c r="G283" s="357"/>
      <c r="H283" s="357"/>
      <c r="I283" s="357"/>
      <c r="J283" s="357"/>
      <c r="N283" s="325" t="s">
        <v>34</v>
      </c>
      <c r="O283" s="326"/>
      <c r="P283" s="375">
        <f>MINUTE(Z281)</f>
        <v>23</v>
      </c>
      <c r="Q283" s="376"/>
      <c r="S283" s="7" t="s">
        <v>35</v>
      </c>
      <c r="T283" s="358">
        <v>0.04305555555555556</v>
      </c>
      <c r="U283" s="359"/>
      <c r="V283" s="54">
        <f>V284-V282</f>
        <v>0.6979166666666666</v>
      </c>
      <c r="W283" s="54">
        <f>W284-W282</f>
        <v>0.7013888888889268</v>
      </c>
      <c r="X283" s="2"/>
      <c r="Y283" s="2"/>
      <c r="Z283" s="34"/>
      <c r="AA283" s="34"/>
      <c r="AB283" s="34"/>
    </row>
    <row r="284" spans="20:28" ht="12.75" customHeight="1" thickBot="1">
      <c r="T284" s="27"/>
      <c r="U284" s="27"/>
      <c r="V284" s="54">
        <f>N291</f>
        <v>0.9375</v>
      </c>
      <c r="W284" s="54">
        <f>O288</f>
        <v>0.937500000000038</v>
      </c>
      <c r="X284" s="2"/>
      <c r="Y284" s="2"/>
      <c r="Z284" s="34"/>
      <c r="AA284" s="34"/>
      <c r="AB284" s="34"/>
    </row>
    <row r="285" spans="1:28" ht="19.5" customHeight="1">
      <c r="A285" s="299" t="s">
        <v>36</v>
      </c>
      <c r="B285" s="275">
        <v>1</v>
      </c>
      <c r="C285" s="275"/>
      <c r="D285" s="275">
        <v>2</v>
      </c>
      <c r="E285" s="275"/>
      <c r="F285" s="275">
        <v>3</v>
      </c>
      <c r="G285" s="275"/>
      <c r="H285" s="275">
        <v>4</v>
      </c>
      <c r="I285" s="275"/>
      <c r="J285" s="275">
        <v>5</v>
      </c>
      <c r="K285" s="275"/>
      <c r="L285" s="275">
        <v>6</v>
      </c>
      <c r="M285" s="275"/>
      <c r="N285" s="275">
        <v>7</v>
      </c>
      <c r="O285" s="275"/>
      <c r="P285" s="360">
        <v>8</v>
      </c>
      <c r="Q285" s="361"/>
      <c r="R285" s="275">
        <v>9</v>
      </c>
      <c r="S285" s="275"/>
      <c r="T285" s="293">
        <v>10</v>
      </c>
      <c r="U285" s="294"/>
      <c r="V285" s="27"/>
      <c r="W285" s="27"/>
      <c r="X285" s="2"/>
      <c r="Y285" s="2"/>
      <c r="Z285" s="34"/>
      <c r="AA285" s="34"/>
      <c r="AB285" s="34"/>
    </row>
    <row r="286" spans="1:28" ht="19.5" customHeight="1">
      <c r="A286" s="300"/>
      <c r="B286" s="3" t="s">
        <v>47</v>
      </c>
      <c r="C286" s="3" t="s">
        <v>48</v>
      </c>
      <c r="D286" s="20" t="s">
        <v>47</v>
      </c>
      <c r="E286" s="3" t="s">
        <v>48</v>
      </c>
      <c r="F286" s="101" t="s">
        <v>47</v>
      </c>
      <c r="G286" s="3" t="s">
        <v>48</v>
      </c>
      <c r="H286" s="3" t="s">
        <v>47</v>
      </c>
      <c r="I286" s="3" t="s">
        <v>48</v>
      </c>
      <c r="J286" s="3" t="s">
        <v>47</v>
      </c>
      <c r="K286" s="3" t="s">
        <v>48</v>
      </c>
      <c r="L286" s="3" t="s">
        <v>47</v>
      </c>
      <c r="M286" s="3" t="s">
        <v>48</v>
      </c>
      <c r="N286" s="20" t="s">
        <v>47</v>
      </c>
      <c r="O286" s="3" t="s">
        <v>48</v>
      </c>
      <c r="P286" s="8"/>
      <c r="Q286" s="8"/>
      <c r="R286" s="8"/>
      <c r="S286" s="8"/>
      <c r="T286" s="9"/>
      <c r="U286" s="13"/>
      <c r="V286" s="27"/>
      <c r="W286" s="27"/>
      <c r="X286" s="2"/>
      <c r="Y286" s="2"/>
      <c r="Z286" s="34"/>
      <c r="AA286" s="34"/>
      <c r="AB286" s="34"/>
    </row>
    <row r="287" spans="1:28" ht="26.25" customHeight="1">
      <c r="A287" s="96">
        <v>1</v>
      </c>
      <c r="B287" s="104"/>
      <c r="C287" s="105">
        <v>0.23611111111111113</v>
      </c>
      <c r="D287" s="105">
        <v>0.2951388888888889</v>
      </c>
      <c r="E287" s="105">
        <v>0.33749999999999997</v>
      </c>
      <c r="F287" s="105">
        <v>0.4048611111111111</v>
      </c>
      <c r="G287" s="105">
        <v>0.45</v>
      </c>
      <c r="H287" s="105">
        <v>0.521527777777778</v>
      </c>
      <c r="I287" s="105">
        <v>0.5666666666666667</v>
      </c>
      <c r="J287" s="105">
        <v>0.636111111111113</v>
      </c>
      <c r="K287" s="105">
        <v>0.683333333333337</v>
      </c>
      <c r="L287" s="105">
        <v>0.7527777777777778</v>
      </c>
      <c r="M287" s="105">
        <v>0.799305555555581</v>
      </c>
      <c r="N287" s="105">
        <v>0.8694444444444445</v>
      </c>
      <c r="O287" s="105">
        <v>0.9201388888888888</v>
      </c>
      <c r="P287" s="3"/>
      <c r="Q287" s="20"/>
      <c r="R287" s="14"/>
      <c r="S287" s="15"/>
      <c r="T287" s="12"/>
      <c r="U287" s="16"/>
      <c r="V287" s="97">
        <f>COUNTA(B287:U319)</f>
        <v>88</v>
      </c>
      <c r="W287" s="80">
        <f>V287/8/2</f>
        <v>5.5</v>
      </c>
      <c r="X287" s="2"/>
      <c r="Y287" s="2"/>
      <c r="Z287" s="59"/>
      <c r="AA287" s="59"/>
      <c r="AB287" s="59"/>
    </row>
    <row r="288" spans="1:28" ht="26.25" customHeight="1">
      <c r="A288" s="96">
        <v>2</v>
      </c>
      <c r="B288" s="104"/>
      <c r="C288" s="105">
        <v>0.25</v>
      </c>
      <c r="D288" s="105">
        <v>0.3104166666666667</v>
      </c>
      <c r="E288" s="105">
        <v>0.3534722222222222</v>
      </c>
      <c r="F288" s="105">
        <v>0.4215277777777778</v>
      </c>
      <c r="G288" s="105">
        <v>0.4666666666666666</v>
      </c>
      <c r="H288" s="105">
        <v>0.5375</v>
      </c>
      <c r="I288" s="105">
        <v>0.5826388888888888</v>
      </c>
      <c r="J288" s="105">
        <v>0.65277777777778</v>
      </c>
      <c r="K288" s="105">
        <v>0.700694444444453</v>
      </c>
      <c r="L288" s="105">
        <v>0.7701388888888889</v>
      </c>
      <c r="M288" s="105">
        <v>0.816666666666717</v>
      </c>
      <c r="N288" s="105">
        <v>0.8861111111111111</v>
      </c>
      <c r="O288" s="105">
        <v>0.937500000000038</v>
      </c>
      <c r="P288" s="3"/>
      <c r="Q288" s="20"/>
      <c r="R288" s="14"/>
      <c r="S288" s="15"/>
      <c r="T288" s="12"/>
      <c r="U288" s="16"/>
      <c r="V288" s="55">
        <f>COUNTA(B287:B319,D287:D319,F287:F319,H287:H319,J287:J319,L287:L319,N287:N319,P287:P319,R287:R319,T287:T319)</f>
        <v>44</v>
      </c>
      <c r="W288" s="55">
        <f>COUNTA(C287:C319,E287:E319,G287:G319,I287:I319,K287:K319,M287:M319,O287:O319,Q287:Q319,S287:S319,U287:U319)</f>
        <v>44</v>
      </c>
      <c r="X288" s="2"/>
      <c r="Y288" s="2">
        <f>(V288+W288)/2</f>
        <v>44</v>
      </c>
      <c r="Z288" s="59"/>
      <c r="AA288" s="59"/>
      <c r="AB288" s="59"/>
    </row>
    <row r="289" spans="1:28" ht="26.25" customHeight="1">
      <c r="A289" s="96">
        <v>3</v>
      </c>
      <c r="B289" s="104"/>
      <c r="C289" s="105">
        <v>0.263888888888889</v>
      </c>
      <c r="D289" s="105">
        <v>0.325694444444444</v>
      </c>
      <c r="E289" s="105">
        <v>0.369444444444444</v>
      </c>
      <c r="F289" s="105">
        <v>0.438194444444444</v>
      </c>
      <c r="G289" s="105">
        <v>0.483333333333333</v>
      </c>
      <c r="H289" s="105">
        <v>0.553472222222222</v>
      </c>
      <c r="I289" s="105">
        <v>0.598611111111109</v>
      </c>
      <c r="J289" s="105">
        <v>0.669444444444447</v>
      </c>
      <c r="K289" s="105">
        <v>0.7166666666666667</v>
      </c>
      <c r="L289" s="105">
        <v>0.7868055555555555</v>
      </c>
      <c r="M289" s="105">
        <v>0.834027777777853</v>
      </c>
      <c r="N289" s="105">
        <v>0.902777777777778</v>
      </c>
      <c r="O289" s="105"/>
      <c r="P289" s="3"/>
      <c r="Q289" s="20"/>
      <c r="R289" s="14"/>
      <c r="S289" s="15"/>
      <c r="T289" s="12"/>
      <c r="U289" s="16"/>
      <c r="V289" s="27"/>
      <c r="W289" s="27"/>
      <c r="X289" s="2"/>
      <c r="Y289" s="2" t="s">
        <v>38</v>
      </c>
      <c r="Z289" s="59"/>
      <c r="AA289" s="34" t="s">
        <v>39</v>
      </c>
      <c r="AB289" s="59"/>
    </row>
    <row r="290" spans="1:28" ht="26.25" customHeight="1">
      <c r="A290" s="96">
        <v>4</v>
      </c>
      <c r="B290" s="105">
        <v>0.23958333333333334</v>
      </c>
      <c r="C290" s="105">
        <v>0.27847222222222223</v>
      </c>
      <c r="D290" s="105">
        <v>0.340972222222222</v>
      </c>
      <c r="E290" s="105">
        <v>0.385416666666667</v>
      </c>
      <c r="F290" s="105">
        <v>0.454861111111111</v>
      </c>
      <c r="G290" s="105">
        <v>0.5</v>
      </c>
      <c r="H290" s="105">
        <v>0.569444444444444</v>
      </c>
      <c r="I290" s="105">
        <v>0.615277777777775</v>
      </c>
      <c r="J290" s="105">
        <v>0.686111111111114</v>
      </c>
      <c r="K290" s="105">
        <v>0.73263888888888</v>
      </c>
      <c r="L290" s="105">
        <v>0.802777777777783</v>
      </c>
      <c r="M290" s="105">
        <v>0.851388888888989</v>
      </c>
      <c r="N290" s="105">
        <v>0.9201388888888888</v>
      </c>
      <c r="O290" s="105"/>
      <c r="P290" s="3"/>
      <c r="Q290" s="20"/>
      <c r="R290" s="14"/>
      <c r="S290" s="15"/>
      <c r="T290" s="12"/>
      <c r="U290" s="16"/>
      <c r="V290" s="98" t="s">
        <v>41</v>
      </c>
      <c r="W290" s="98" t="s">
        <v>42</v>
      </c>
      <c r="X290" s="2"/>
      <c r="Y290" s="2"/>
      <c r="Z290" s="59"/>
      <c r="AA290" s="34" t="s">
        <v>39</v>
      </c>
      <c r="AB290" s="59"/>
    </row>
    <row r="291" spans="1:28" ht="26.25" customHeight="1">
      <c r="A291" s="96">
        <v>5</v>
      </c>
      <c r="B291" s="105">
        <v>0.25277777777777777</v>
      </c>
      <c r="C291" s="105">
        <v>0.29375</v>
      </c>
      <c r="D291" s="105">
        <v>0.35625</v>
      </c>
      <c r="E291" s="105">
        <v>0.401388888888889</v>
      </c>
      <c r="F291" s="105">
        <v>0.471527777777778</v>
      </c>
      <c r="G291" s="105">
        <v>0.516666666666666</v>
      </c>
      <c r="H291" s="105">
        <v>0.5861111111111111</v>
      </c>
      <c r="I291" s="105">
        <v>0.631944444444441</v>
      </c>
      <c r="J291" s="105">
        <v>0.702777777777781</v>
      </c>
      <c r="K291" s="105">
        <v>0.748611111111094</v>
      </c>
      <c r="L291" s="105">
        <v>0.8194444444444445</v>
      </c>
      <c r="M291" s="105">
        <v>0.868750000000125</v>
      </c>
      <c r="N291" s="105">
        <v>0.9375</v>
      </c>
      <c r="O291" s="105"/>
      <c r="P291" s="3"/>
      <c r="Q291" s="20"/>
      <c r="R291" s="14"/>
      <c r="S291" s="15"/>
      <c r="T291" s="12"/>
      <c r="U291" s="16"/>
      <c r="V291" s="99">
        <f>N290-N289</f>
        <v>0.017361111111110827</v>
      </c>
      <c r="W291" s="99">
        <f>M293-M292</f>
        <v>0.01736111111113603</v>
      </c>
      <c r="X291" s="2"/>
      <c r="Y291" s="2"/>
      <c r="Z291" s="59"/>
      <c r="AA291" s="34" t="s">
        <v>39</v>
      </c>
      <c r="AB291" s="59"/>
    </row>
    <row r="292" spans="1:28" ht="26.25" customHeight="1">
      <c r="A292" s="96">
        <v>6</v>
      </c>
      <c r="B292" s="105">
        <v>0.265972222222222</v>
      </c>
      <c r="C292" s="105">
        <v>0.3090277777777778</v>
      </c>
      <c r="D292" s="105">
        <v>0.37222222222222223</v>
      </c>
      <c r="E292" s="105">
        <v>0.417361111111111</v>
      </c>
      <c r="F292" s="105">
        <v>0.488194444444444</v>
      </c>
      <c r="G292" s="105">
        <v>0.533333333333333</v>
      </c>
      <c r="H292" s="105">
        <v>0.602777777777778</v>
      </c>
      <c r="I292" s="105">
        <v>0.648611111111107</v>
      </c>
      <c r="J292" s="105">
        <v>0.719444444444448</v>
      </c>
      <c r="K292" s="105">
        <v>0.764583333333308</v>
      </c>
      <c r="L292" s="105">
        <v>0.836111111111106</v>
      </c>
      <c r="M292" s="105">
        <v>0.886111111111261</v>
      </c>
      <c r="N292" s="105"/>
      <c r="O292" s="105"/>
      <c r="P292" s="3"/>
      <c r="Q292" s="20"/>
      <c r="R292" s="14"/>
      <c r="S292" s="15"/>
      <c r="T292" s="12"/>
      <c r="U292" s="16"/>
      <c r="V292" s="99">
        <f>N290-N289</f>
        <v>0.017361111111110827</v>
      </c>
      <c r="W292" s="99">
        <f>O287-M293</f>
        <v>0.01666666666649186</v>
      </c>
      <c r="X292" s="2"/>
      <c r="Y292" s="2"/>
      <c r="Z292" s="59"/>
      <c r="AA292" s="34"/>
      <c r="AB292" s="59"/>
    </row>
    <row r="293" spans="1:28" ht="26.25" customHeight="1">
      <c r="A293" s="96">
        <v>7</v>
      </c>
      <c r="B293" s="105">
        <v>0.28055555555555556</v>
      </c>
      <c r="C293" s="105">
        <v>0.3229166666666667</v>
      </c>
      <c r="D293" s="105">
        <v>0.388194444444444</v>
      </c>
      <c r="E293" s="105">
        <v>0.433333333333333</v>
      </c>
      <c r="F293" s="105">
        <v>0.504861111111111</v>
      </c>
      <c r="G293" s="105">
        <v>0.55</v>
      </c>
      <c r="H293" s="105">
        <v>0.619444444444445</v>
      </c>
      <c r="I293" s="105">
        <v>0.6659722222222222</v>
      </c>
      <c r="J293" s="105">
        <v>0.7361111111111112</v>
      </c>
      <c r="K293" s="105">
        <v>0.7819444444444444</v>
      </c>
      <c r="L293" s="105">
        <v>0.852777777777768</v>
      </c>
      <c r="M293" s="105">
        <v>0.903472222222397</v>
      </c>
      <c r="N293" s="105"/>
      <c r="O293" s="105"/>
      <c r="P293" s="3"/>
      <c r="Q293" s="20"/>
      <c r="R293" s="14"/>
      <c r="S293" s="15"/>
      <c r="T293" s="12"/>
      <c r="U293" s="16"/>
      <c r="V293" s="99">
        <f>N291-N290</f>
        <v>0.01736111111111116</v>
      </c>
      <c r="W293" s="99">
        <f>O288-O287</f>
        <v>0.01736111111114913</v>
      </c>
      <c r="X293" s="2"/>
      <c r="Y293" s="2"/>
      <c r="Z293" s="59"/>
      <c r="AA293" s="59"/>
      <c r="AB293" s="59"/>
    </row>
    <row r="294" spans="1:28" ht="19.5" customHeight="1">
      <c r="A294" s="100">
        <v>8</v>
      </c>
      <c r="B294" s="105"/>
      <c r="C294" s="105"/>
      <c r="D294" s="105"/>
      <c r="E294" s="105"/>
      <c r="F294" s="106"/>
      <c r="G294" s="105"/>
      <c r="H294" s="105"/>
      <c r="I294" s="105"/>
      <c r="J294" s="105"/>
      <c r="K294" s="105"/>
      <c r="L294" s="105"/>
      <c r="M294" s="105"/>
      <c r="N294" s="105"/>
      <c r="O294" s="105"/>
      <c r="P294" s="3"/>
      <c r="Q294" s="20"/>
      <c r="R294" s="14"/>
      <c r="S294" s="15"/>
      <c r="T294" s="12"/>
      <c r="U294" s="16"/>
      <c r="V294" s="99">
        <f>N291-N290</f>
        <v>0.01736111111111116</v>
      </c>
      <c r="W294" s="99">
        <f>O288-O287</f>
        <v>0.01736111111114913</v>
      </c>
      <c r="X294" s="2"/>
      <c r="Y294" s="2"/>
      <c r="Z294" s="59"/>
      <c r="AA294" s="59"/>
      <c r="AB294" s="59"/>
    </row>
    <row r="295" spans="1:28" ht="19.5" customHeight="1">
      <c r="A295" s="100">
        <v>9</v>
      </c>
      <c r="B295" s="107"/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3"/>
      <c r="Q295" s="3"/>
      <c r="R295" s="14"/>
      <c r="S295" s="15"/>
      <c r="T295" s="12"/>
      <c r="U295" s="16"/>
      <c r="V295" s="99"/>
      <c r="W295" s="99"/>
      <c r="X295" s="2"/>
      <c r="Y295" s="2"/>
      <c r="Z295" s="59"/>
      <c r="AA295" s="59"/>
      <c r="AB295" s="59"/>
    </row>
    <row r="296" spans="1:28" ht="19.5" customHeight="1">
      <c r="A296" s="100">
        <v>10</v>
      </c>
      <c r="B296" s="3"/>
      <c r="C296" s="3"/>
      <c r="D296" s="20"/>
      <c r="E296" s="3"/>
      <c r="F296" s="101"/>
      <c r="G296" s="3"/>
      <c r="H296" s="3"/>
      <c r="I296" s="3"/>
      <c r="J296" s="3"/>
      <c r="K296" s="3"/>
      <c r="L296" s="3"/>
      <c r="M296" s="3"/>
      <c r="N296" s="20"/>
      <c r="O296" s="3"/>
      <c r="P296" s="3"/>
      <c r="Q296" s="3"/>
      <c r="R296" s="14"/>
      <c r="S296" s="15"/>
      <c r="T296" s="12"/>
      <c r="U296" s="16"/>
      <c r="V296" s="102"/>
      <c r="W296" s="27"/>
      <c r="X296" s="2"/>
      <c r="Y296" s="2"/>
      <c r="Z296" s="59"/>
      <c r="AA296" s="59"/>
      <c r="AB296" s="59"/>
    </row>
    <row r="297" spans="1:28" ht="19.5" customHeight="1">
      <c r="A297" s="100">
        <v>11</v>
      </c>
      <c r="B297" s="3"/>
      <c r="C297" s="3"/>
      <c r="D297" s="20"/>
      <c r="E297" s="3"/>
      <c r="F297" s="101"/>
      <c r="G297" s="3"/>
      <c r="H297" s="3"/>
      <c r="I297" s="3"/>
      <c r="J297" s="3"/>
      <c r="K297" s="3"/>
      <c r="L297" s="3"/>
      <c r="M297" s="3"/>
      <c r="N297" s="20"/>
      <c r="O297" s="3"/>
      <c r="P297" s="3"/>
      <c r="Q297" s="3"/>
      <c r="R297" s="14"/>
      <c r="S297" s="15"/>
      <c r="T297" s="12"/>
      <c r="U297" s="16"/>
      <c r="V297" s="27"/>
      <c r="W297" s="27"/>
      <c r="X297" s="2"/>
      <c r="Y297" s="2"/>
      <c r="Z297" s="59"/>
      <c r="AA297" s="59"/>
      <c r="AB297" s="59"/>
    </row>
    <row r="298" spans="1:28" ht="19.5" customHeight="1">
      <c r="A298" s="100">
        <v>12</v>
      </c>
      <c r="B298" s="3"/>
      <c r="C298" s="3"/>
      <c r="D298" s="20"/>
      <c r="E298" s="3"/>
      <c r="F298" s="101"/>
      <c r="G298" s="3"/>
      <c r="H298" s="3"/>
      <c r="I298" s="3"/>
      <c r="J298" s="3"/>
      <c r="K298" s="3"/>
      <c r="L298" s="3"/>
      <c r="M298" s="3"/>
      <c r="N298" s="20"/>
      <c r="O298" s="3"/>
      <c r="P298" s="3"/>
      <c r="Q298" s="3"/>
      <c r="R298" s="14"/>
      <c r="S298" s="15"/>
      <c r="T298" s="12"/>
      <c r="U298" s="16"/>
      <c r="V298" s="27"/>
      <c r="W298" s="27"/>
      <c r="X298" s="2"/>
      <c r="Y298" s="2"/>
      <c r="Z298" s="59"/>
      <c r="AA298" s="59"/>
      <c r="AB298" s="59"/>
    </row>
    <row r="299" spans="1:28" ht="19.5" customHeight="1">
      <c r="A299" s="100">
        <v>13</v>
      </c>
      <c r="B299" s="3"/>
      <c r="C299" s="3"/>
      <c r="D299" s="20"/>
      <c r="E299" s="3"/>
      <c r="F299" s="101"/>
      <c r="G299" s="3"/>
      <c r="H299" s="3"/>
      <c r="I299" s="3"/>
      <c r="J299" s="3"/>
      <c r="K299" s="3"/>
      <c r="L299" s="3"/>
      <c r="M299" s="3"/>
      <c r="N299" s="20"/>
      <c r="O299" s="3"/>
      <c r="P299" s="3"/>
      <c r="Q299" s="3"/>
      <c r="R299" s="14"/>
      <c r="S299" s="15"/>
      <c r="T299" s="12"/>
      <c r="U299" s="16"/>
      <c r="V299" s="27"/>
      <c r="W299" s="27"/>
      <c r="X299" s="2"/>
      <c r="Y299" s="2"/>
      <c r="Z299" s="59"/>
      <c r="AA299" s="59"/>
      <c r="AB299" s="59"/>
    </row>
    <row r="300" spans="1:28" ht="19.5" customHeight="1">
      <c r="A300" s="100">
        <v>14</v>
      </c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3"/>
      <c r="Q300" s="3"/>
      <c r="R300" s="14"/>
      <c r="S300" s="15"/>
      <c r="T300" s="12"/>
      <c r="U300" s="16"/>
      <c r="V300" s="27"/>
      <c r="W300" s="27"/>
      <c r="X300" s="2"/>
      <c r="Y300" s="2"/>
      <c r="Z300" s="59"/>
      <c r="AA300" s="59"/>
      <c r="AB300" s="59"/>
    </row>
    <row r="301" spans="1:28" ht="19.5" customHeight="1">
      <c r="A301" s="100">
        <v>15</v>
      </c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3"/>
      <c r="Q301" s="3"/>
      <c r="R301" s="14"/>
      <c r="S301" s="15"/>
      <c r="T301" s="12"/>
      <c r="U301" s="16"/>
      <c r="V301" s="27"/>
      <c r="W301" s="27"/>
      <c r="X301" s="2"/>
      <c r="Y301" s="2"/>
      <c r="Z301" s="59"/>
      <c r="AA301" s="59"/>
      <c r="AB301" s="59"/>
    </row>
    <row r="302" spans="1:28" ht="19.5" customHeight="1">
      <c r="A302" s="17">
        <v>16</v>
      </c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20"/>
      <c r="Q302" s="20"/>
      <c r="R302" s="14"/>
      <c r="S302" s="15"/>
      <c r="T302" s="12"/>
      <c r="U302" s="16"/>
      <c r="V302" s="27"/>
      <c r="W302" s="27"/>
      <c r="X302" s="2"/>
      <c r="Y302" s="2"/>
      <c r="Z302" s="59"/>
      <c r="AA302" s="59"/>
      <c r="AB302" s="59"/>
    </row>
    <row r="303" spans="1:28" ht="19.5" customHeight="1">
      <c r="A303" s="17">
        <v>17</v>
      </c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20"/>
      <c r="Q303" s="20"/>
      <c r="R303" s="14"/>
      <c r="S303" s="15"/>
      <c r="T303" s="12"/>
      <c r="U303" s="16"/>
      <c r="V303" s="27"/>
      <c r="W303" s="27"/>
      <c r="X303" s="2"/>
      <c r="Y303" s="2"/>
      <c r="Z303" s="34"/>
      <c r="AA303" s="34"/>
      <c r="AB303" s="34"/>
    </row>
    <row r="304" spans="1:28" ht="19.5" customHeight="1">
      <c r="A304" s="17">
        <v>18</v>
      </c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20"/>
      <c r="Q304" s="20"/>
      <c r="R304" s="14"/>
      <c r="S304" s="15"/>
      <c r="T304" s="12"/>
      <c r="U304" s="16"/>
      <c r="V304" s="27"/>
      <c r="W304" s="27"/>
      <c r="X304" s="2"/>
      <c r="Y304" s="2"/>
      <c r="Z304" s="34"/>
      <c r="AA304" s="34"/>
      <c r="AB304" s="34"/>
    </row>
    <row r="305" spans="1:28" ht="19.5" customHeight="1">
      <c r="A305" s="95">
        <v>19</v>
      </c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20"/>
      <c r="Q305" s="20"/>
      <c r="R305" s="9"/>
      <c r="S305" s="15"/>
      <c r="T305" s="12"/>
      <c r="U305" s="16"/>
      <c r="V305" s="27"/>
      <c r="W305" s="27"/>
      <c r="X305" s="2"/>
      <c r="Y305" s="2"/>
      <c r="Z305" s="34"/>
      <c r="AA305" s="34"/>
      <c r="AB305" s="34"/>
    </row>
    <row r="306" spans="1:28" ht="19.5" customHeight="1">
      <c r="A306" s="95">
        <v>20</v>
      </c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3"/>
      <c r="Q306" s="3"/>
      <c r="R306" s="8"/>
      <c r="S306" s="4"/>
      <c r="T306" s="12"/>
      <c r="U306" s="16"/>
      <c r="V306" s="27"/>
      <c r="W306" s="27"/>
      <c r="X306" s="2"/>
      <c r="Y306" s="2"/>
      <c r="Z306" s="34"/>
      <c r="AA306" s="34"/>
      <c r="AB306" s="34"/>
    </row>
    <row r="307" spans="1:28" ht="19.5" customHeight="1">
      <c r="A307" s="95">
        <v>21</v>
      </c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4"/>
      <c r="Q307" s="4"/>
      <c r="R307" s="4"/>
      <c r="S307" s="4"/>
      <c r="T307" s="12"/>
      <c r="U307" s="16"/>
      <c r="V307" s="27"/>
      <c r="W307" s="27"/>
      <c r="X307" s="2"/>
      <c r="Y307" s="2"/>
      <c r="Z307" s="34"/>
      <c r="AA307" s="34"/>
      <c r="AB307" s="34"/>
    </row>
    <row r="308" spans="1:28" ht="19.5" customHeight="1">
      <c r="A308" s="95">
        <v>22</v>
      </c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4"/>
      <c r="O308" s="4"/>
      <c r="P308" s="4"/>
      <c r="Q308" s="4"/>
      <c r="R308" s="4"/>
      <c r="S308" s="4"/>
      <c r="T308" s="12"/>
      <c r="U308" s="16"/>
      <c r="V308" s="27"/>
      <c r="W308" s="27"/>
      <c r="X308" s="2"/>
      <c r="Y308" s="2"/>
      <c r="Z308" s="34"/>
      <c r="AA308" s="34"/>
      <c r="AB308" s="34"/>
    </row>
    <row r="309" spans="1:28" ht="19.5" customHeight="1">
      <c r="A309" s="95">
        <v>23</v>
      </c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4"/>
      <c r="O309" s="4"/>
      <c r="P309" s="4"/>
      <c r="Q309" s="4"/>
      <c r="R309" s="4"/>
      <c r="S309" s="4"/>
      <c r="T309" s="12"/>
      <c r="U309" s="16"/>
      <c r="V309" s="27"/>
      <c r="W309" s="27"/>
      <c r="X309" s="2"/>
      <c r="Y309" s="2"/>
      <c r="Z309" s="34"/>
      <c r="AA309" s="34"/>
      <c r="AB309" s="34"/>
    </row>
    <row r="310" spans="1:28" ht="19.5" customHeight="1">
      <c r="A310" s="95">
        <v>24</v>
      </c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4"/>
      <c r="O310" s="4"/>
      <c r="P310" s="4"/>
      <c r="Q310" s="4"/>
      <c r="R310" s="4"/>
      <c r="S310" s="4"/>
      <c r="T310" s="12"/>
      <c r="U310" s="16"/>
      <c r="V310" s="27"/>
      <c r="W310" s="27"/>
      <c r="X310" s="2"/>
      <c r="Y310" s="2"/>
      <c r="Z310" s="34"/>
      <c r="AA310" s="34"/>
      <c r="AB310" s="34"/>
    </row>
    <row r="311" spans="1:28" ht="19.5" customHeight="1">
      <c r="A311" s="95">
        <v>25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12"/>
      <c r="U311" s="16"/>
      <c r="V311" s="27"/>
      <c r="W311" s="27"/>
      <c r="X311" s="2"/>
      <c r="Y311" s="2"/>
      <c r="Z311" s="34"/>
      <c r="AA311" s="34"/>
      <c r="AB311" s="34"/>
    </row>
    <row r="312" spans="1:28" ht="19.5" customHeight="1">
      <c r="A312" s="95">
        <v>26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12"/>
      <c r="U312" s="16"/>
      <c r="V312" s="27"/>
      <c r="W312" s="27"/>
      <c r="X312" s="2"/>
      <c r="Y312" s="2"/>
      <c r="Z312" s="34"/>
      <c r="AA312" s="34"/>
      <c r="AB312" s="34"/>
    </row>
    <row r="313" spans="1:28" ht="19.5" customHeight="1">
      <c r="A313" s="95">
        <v>27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12"/>
      <c r="U313" s="16"/>
      <c r="V313" s="27"/>
      <c r="W313" s="27"/>
      <c r="X313" s="2"/>
      <c r="Y313" s="2"/>
      <c r="Z313" s="34"/>
      <c r="AA313" s="34"/>
      <c r="AB313" s="34"/>
    </row>
    <row r="314" spans="1:28" ht="19.5" customHeight="1">
      <c r="A314" s="95">
        <v>28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12"/>
      <c r="U314" s="16"/>
      <c r="V314" s="27"/>
      <c r="W314" s="27"/>
      <c r="X314" s="2"/>
      <c r="Y314" s="2"/>
      <c r="Z314" s="34"/>
      <c r="AA314" s="34"/>
      <c r="AB314" s="34"/>
    </row>
    <row r="315" spans="1:28" ht="19.5" customHeight="1">
      <c r="A315" s="95">
        <v>29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12"/>
      <c r="U315" s="16"/>
      <c r="V315" s="27"/>
      <c r="W315" s="27"/>
      <c r="X315" s="2"/>
      <c r="Y315" s="2"/>
      <c r="Z315" s="34"/>
      <c r="AA315" s="34"/>
      <c r="AB315" s="34"/>
    </row>
    <row r="316" spans="1:28" ht="19.5" customHeight="1">
      <c r="A316" s="103">
        <v>30</v>
      </c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6"/>
      <c r="U316" s="87"/>
      <c r="V316" s="27"/>
      <c r="W316" s="27"/>
      <c r="X316" s="2"/>
      <c r="Y316" s="2"/>
      <c r="Z316" s="34"/>
      <c r="AA316" s="34"/>
      <c r="AB316" s="34"/>
    </row>
    <row r="317" spans="1:28" ht="19.5" customHeight="1">
      <c r="A317" s="103">
        <v>31</v>
      </c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6"/>
      <c r="U317" s="87"/>
      <c r="V317" s="27"/>
      <c r="W317" s="27"/>
      <c r="X317" s="2"/>
      <c r="Y317" s="2"/>
      <c r="Z317" s="34"/>
      <c r="AA317" s="34"/>
      <c r="AB317" s="34"/>
    </row>
    <row r="318" spans="1:28" ht="19.5" customHeight="1">
      <c r="A318" s="103">
        <v>32</v>
      </c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6"/>
      <c r="U318" s="87"/>
      <c r="V318" s="27"/>
      <c r="W318" s="27"/>
      <c r="X318" s="2"/>
      <c r="Y318" s="2"/>
      <c r="Z318" s="34"/>
      <c r="AA318" s="34"/>
      <c r="AB318" s="34"/>
    </row>
    <row r="319" spans="1:28" ht="19.5" customHeight="1" thickBot="1">
      <c r="A319" s="89">
        <v>33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8"/>
      <c r="U319" s="19"/>
      <c r="V319" s="27"/>
      <c r="W319" s="27"/>
      <c r="X319" s="2"/>
      <c r="Y319" s="2"/>
      <c r="Z319" s="34"/>
      <c r="AA319" s="34"/>
      <c r="AB319" s="34"/>
    </row>
    <row r="320" spans="1:28" ht="15.75" customHeight="1" thickBot="1">
      <c r="A320" s="295" t="s">
        <v>44</v>
      </c>
      <c r="B320" s="296"/>
      <c r="C320" s="362" t="s">
        <v>52</v>
      </c>
      <c r="D320" s="362"/>
      <c r="E320" s="362"/>
      <c r="F320" s="363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28"/>
      <c r="U320" s="28"/>
      <c r="V320" s="27"/>
      <c r="W320" s="27"/>
      <c r="X320" s="2"/>
      <c r="Y320" s="2"/>
      <c r="Z320" s="34"/>
      <c r="AA320" s="34"/>
      <c r="AB320" s="34"/>
    </row>
    <row r="321" spans="1:29" s="108" customFormat="1" ht="31.5" customHeight="1" thickBot="1">
      <c r="A321" s="279" t="s">
        <v>54</v>
      </c>
      <c r="B321" s="280"/>
      <c r="C321" s="280"/>
      <c r="D321" s="280"/>
      <c r="E321" s="281"/>
      <c r="F321" s="53"/>
      <c r="G321" s="53"/>
      <c r="H321" s="339" t="s">
        <v>55</v>
      </c>
      <c r="I321" s="340"/>
      <c r="J321" s="340"/>
      <c r="K321" s="29" t="s">
        <v>28</v>
      </c>
      <c r="L321" s="341" t="s">
        <v>56</v>
      </c>
      <c r="M321" s="341"/>
      <c r="N321" s="342"/>
      <c r="O321" s="53"/>
      <c r="P321" s="30"/>
      <c r="Q321" s="30"/>
      <c r="R321" s="30"/>
      <c r="S321" s="53"/>
      <c r="T321" s="343" t="s">
        <v>57</v>
      </c>
      <c r="U321" s="344"/>
      <c r="V321" s="31">
        <f>V323/V328</f>
        <v>0.013233752620545054</v>
      </c>
      <c r="W321" s="31">
        <f>W323/W328</f>
        <v>0.012988683127572016</v>
      </c>
      <c r="X321" s="31">
        <f>AVERAGE(V321,W321)</f>
        <v>0.013111217874058535</v>
      </c>
      <c r="Y321" s="32" t="s">
        <v>31</v>
      </c>
      <c r="Z321" s="33">
        <f>ROUND(X321*1440,0)/1440</f>
        <v>0.013194444444444444</v>
      </c>
      <c r="AA321" s="33"/>
      <c r="AB321" s="33"/>
      <c r="AC321" s="92"/>
    </row>
    <row r="322" spans="1:29" s="108" customFormat="1" ht="12" customHeight="1" thickBo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31">
        <f>B331</f>
        <v>0.23611111111111113</v>
      </c>
      <c r="W322" s="31">
        <f>C327</f>
        <v>0.23611111111111113</v>
      </c>
      <c r="X322" s="92"/>
      <c r="Y322" s="92"/>
      <c r="Z322" s="34"/>
      <c r="AA322" s="34"/>
      <c r="AB322" s="34"/>
      <c r="AC322" s="92"/>
    </row>
    <row r="323" spans="1:29" s="108" customFormat="1" ht="21" customHeight="1" thickBot="1">
      <c r="A323" s="345" t="s">
        <v>32</v>
      </c>
      <c r="B323" s="346"/>
      <c r="C323" s="346" t="s">
        <v>58</v>
      </c>
      <c r="D323" s="346"/>
      <c r="E323" s="377"/>
      <c r="F323" s="349"/>
      <c r="G323" s="350"/>
      <c r="H323" s="350"/>
      <c r="I323" s="350"/>
      <c r="J323" s="350"/>
      <c r="K323" s="53"/>
      <c r="L323" s="53"/>
      <c r="M323" s="53"/>
      <c r="N323" s="289" t="s">
        <v>34</v>
      </c>
      <c r="O323" s="290"/>
      <c r="P323" s="291">
        <f>Z321</f>
        <v>0.013194444444444444</v>
      </c>
      <c r="Q323" s="292"/>
      <c r="R323" s="53"/>
      <c r="S323" s="35" t="s">
        <v>35</v>
      </c>
      <c r="T323" s="378">
        <v>0.049305555555555554</v>
      </c>
      <c r="U323" s="379"/>
      <c r="V323" s="31">
        <f>V324-V322</f>
        <v>0.7013888888888878</v>
      </c>
      <c r="W323" s="31">
        <f>W324-W322</f>
        <v>0.7013888888888888</v>
      </c>
      <c r="X323" s="92"/>
      <c r="Y323" s="92"/>
      <c r="Z323" s="34"/>
      <c r="AA323" s="34"/>
      <c r="AB323" s="34"/>
      <c r="AC323" s="92"/>
    </row>
    <row r="324" spans="1:29" s="108" customFormat="1" ht="12" customHeight="1" thickBo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31">
        <f>L336</f>
        <v>0.937499999999999</v>
      </c>
      <c r="W324" s="31">
        <f>M333</f>
        <v>0.9375</v>
      </c>
      <c r="X324" s="92"/>
      <c r="Y324" s="92"/>
      <c r="Z324" s="34"/>
      <c r="AA324" s="34"/>
      <c r="AB324" s="34"/>
      <c r="AC324" s="92"/>
    </row>
    <row r="325" spans="1:29" s="108" customFormat="1" ht="13.5">
      <c r="A325" s="337" t="s">
        <v>36</v>
      </c>
      <c r="B325" s="331">
        <v>1</v>
      </c>
      <c r="C325" s="331"/>
      <c r="D325" s="331">
        <v>2</v>
      </c>
      <c r="E325" s="331"/>
      <c r="F325" s="331">
        <v>3</v>
      </c>
      <c r="G325" s="331"/>
      <c r="H325" s="331">
        <v>4</v>
      </c>
      <c r="I325" s="331"/>
      <c r="J325" s="331">
        <v>5</v>
      </c>
      <c r="K325" s="331"/>
      <c r="L325" s="331">
        <v>6</v>
      </c>
      <c r="M325" s="331"/>
      <c r="N325" s="331">
        <v>7</v>
      </c>
      <c r="O325" s="331"/>
      <c r="P325" s="331">
        <v>8</v>
      </c>
      <c r="Q325" s="331"/>
      <c r="R325" s="331">
        <v>9</v>
      </c>
      <c r="S325" s="331"/>
      <c r="T325" s="331">
        <v>10</v>
      </c>
      <c r="U325" s="332"/>
      <c r="V325" s="92"/>
      <c r="W325" s="92"/>
      <c r="X325" s="92"/>
      <c r="Y325" s="92"/>
      <c r="Z325" s="34"/>
      <c r="AA325" s="34"/>
      <c r="AB325" s="34"/>
      <c r="AC325" s="92"/>
    </row>
    <row r="326" spans="1:29" s="108" customFormat="1" ht="13.5">
      <c r="A326" s="338"/>
      <c r="B326" s="138" t="s">
        <v>59</v>
      </c>
      <c r="C326" s="138" t="s">
        <v>56</v>
      </c>
      <c r="D326" s="138" t="s">
        <v>59</v>
      </c>
      <c r="E326" s="138" t="s">
        <v>56</v>
      </c>
      <c r="F326" s="138" t="s">
        <v>59</v>
      </c>
      <c r="G326" s="138" t="s">
        <v>56</v>
      </c>
      <c r="H326" s="36" t="s">
        <v>59</v>
      </c>
      <c r="I326" s="36" t="s">
        <v>56</v>
      </c>
      <c r="J326" s="36" t="s">
        <v>59</v>
      </c>
      <c r="K326" s="36" t="s">
        <v>56</v>
      </c>
      <c r="L326" s="36" t="s">
        <v>59</v>
      </c>
      <c r="M326" s="36" t="s">
        <v>56</v>
      </c>
      <c r="N326" s="36" t="s">
        <v>59</v>
      </c>
      <c r="O326" s="36"/>
      <c r="P326" s="36"/>
      <c r="Q326" s="36"/>
      <c r="R326" s="36"/>
      <c r="S326" s="36"/>
      <c r="T326" s="36"/>
      <c r="U326" s="37"/>
      <c r="V326" s="92"/>
      <c r="W326" s="92"/>
      <c r="X326" s="92"/>
      <c r="Y326" s="92"/>
      <c r="Z326" s="34"/>
      <c r="AA326" s="34"/>
      <c r="AB326" s="34"/>
      <c r="AC326" s="92"/>
    </row>
    <row r="327" spans="1:29" s="108" customFormat="1" ht="25.5" customHeight="1">
      <c r="A327" s="139" t="s">
        <v>60</v>
      </c>
      <c r="B327" s="120"/>
      <c r="C327" s="140">
        <v>0.23611111111111113</v>
      </c>
      <c r="D327" s="141">
        <v>0.30624999999999997</v>
      </c>
      <c r="E327" s="140">
        <v>0.35833333333333334</v>
      </c>
      <c r="F327" s="142">
        <v>0.43125</v>
      </c>
      <c r="G327" s="143">
        <v>0.484027777777778</v>
      </c>
      <c r="H327" s="142">
        <v>0.563194444444444</v>
      </c>
      <c r="I327" s="143">
        <v>0.615972222222227</v>
      </c>
      <c r="J327" s="143">
        <v>0.690972222222222</v>
      </c>
      <c r="K327" s="143">
        <v>0.7472222222222222</v>
      </c>
      <c r="L327" s="142">
        <v>0.820833333333334</v>
      </c>
      <c r="M327" s="143">
        <v>0.8715277777777778</v>
      </c>
      <c r="N327" s="143"/>
      <c r="O327" s="38"/>
      <c r="P327" s="38"/>
      <c r="Q327" s="38"/>
      <c r="R327" s="43"/>
      <c r="S327" s="47"/>
      <c r="T327" s="43"/>
      <c r="U327" s="44"/>
      <c r="V327" s="144">
        <f>COUNTA(B327:U359)</f>
        <v>107</v>
      </c>
      <c r="W327" s="40">
        <f>V327/9.5/2</f>
        <v>5.631578947368421</v>
      </c>
      <c r="X327" s="92"/>
      <c r="Y327" s="92"/>
      <c r="Z327" s="92"/>
      <c r="AA327" s="34" t="s">
        <v>61</v>
      </c>
      <c r="AB327" s="34"/>
      <c r="AC327" s="92"/>
    </row>
    <row r="328" spans="1:29" s="108" customFormat="1" ht="25.5" customHeight="1">
      <c r="A328" s="139">
        <v>2</v>
      </c>
      <c r="B328" s="145"/>
      <c r="C328" s="143">
        <v>0.24722222222222223</v>
      </c>
      <c r="D328" s="146">
        <v>0.31666666666666665</v>
      </c>
      <c r="E328" s="143">
        <v>0.37083333333333335</v>
      </c>
      <c r="F328" s="143">
        <v>0.444444444444445</v>
      </c>
      <c r="G328" s="143">
        <v>0.497222222222222</v>
      </c>
      <c r="H328" s="143">
        <v>0.576388888888889</v>
      </c>
      <c r="I328" s="143">
        <v>0.6291666666666667</v>
      </c>
      <c r="J328" s="142">
        <v>0.704861111111111</v>
      </c>
      <c r="K328" s="143">
        <v>0.7611111111111111</v>
      </c>
      <c r="L328" s="143">
        <v>0.835416666666667</v>
      </c>
      <c r="M328" s="143">
        <v>0.8847222222222223</v>
      </c>
      <c r="N328" s="142"/>
      <c r="O328" s="38"/>
      <c r="P328" s="38"/>
      <c r="Q328" s="38"/>
      <c r="R328" s="43"/>
      <c r="S328" s="47"/>
      <c r="T328" s="43"/>
      <c r="U328" s="44"/>
      <c r="V328" s="147">
        <f>COUNTA(B327:B359,D327:D359,F327:F359,H327:H359,J327:J359,L327:L359,N327:N359,P327:P359,R327:R359,T327:T359)</f>
        <v>53</v>
      </c>
      <c r="W328" s="41">
        <f>COUNTA(C327:C359,E327:E359,G327:G359,I327:I359,K327:K359,M327:M359,O327:O359,Q327:Q359,S327:S359,U327:U359)</f>
        <v>54</v>
      </c>
      <c r="X328" s="92"/>
      <c r="Y328" s="92">
        <f>(V328+W328)/2</f>
        <v>53.5</v>
      </c>
      <c r="Z328" s="92"/>
      <c r="AA328" s="59"/>
      <c r="AB328" s="59"/>
      <c r="AC328" s="92"/>
    </row>
    <row r="329" spans="1:29" s="108" customFormat="1" ht="25.5" customHeight="1">
      <c r="A329" s="139" t="s">
        <v>62</v>
      </c>
      <c r="B329" s="143"/>
      <c r="C329" s="140">
        <v>0.258333333333333</v>
      </c>
      <c r="D329" s="141">
        <v>0.327083333333333</v>
      </c>
      <c r="E329" s="143">
        <v>0.3840277777777778</v>
      </c>
      <c r="F329" s="142">
        <v>0.45763888888889</v>
      </c>
      <c r="G329" s="143">
        <v>0.510416666666666</v>
      </c>
      <c r="H329" s="142">
        <v>0.5909722222222222</v>
      </c>
      <c r="I329" s="143">
        <v>0.6437499999999999</v>
      </c>
      <c r="J329" s="143">
        <v>0.71875</v>
      </c>
      <c r="K329" s="143">
        <v>0.775</v>
      </c>
      <c r="L329" s="142">
        <v>0.85</v>
      </c>
      <c r="M329" s="143">
        <v>0.8979166666666667</v>
      </c>
      <c r="N329" s="143"/>
      <c r="O329" s="38"/>
      <c r="P329" s="38"/>
      <c r="Q329" s="38"/>
      <c r="R329" s="43"/>
      <c r="S329" s="148"/>
      <c r="T329" s="43"/>
      <c r="U329" s="44"/>
      <c r="V329" s="92"/>
      <c r="W329" s="92"/>
      <c r="X329" s="92"/>
      <c r="Y329" s="34" t="s">
        <v>38</v>
      </c>
      <c r="Z329" s="92"/>
      <c r="AA329" s="59"/>
      <c r="AB329" s="59"/>
      <c r="AC329" s="92"/>
    </row>
    <row r="330" spans="1:29" s="108" customFormat="1" ht="25.5" customHeight="1">
      <c r="A330" s="149">
        <v>4</v>
      </c>
      <c r="B330" s="143"/>
      <c r="C330" s="143">
        <v>0.2708333333333333</v>
      </c>
      <c r="D330" s="143">
        <v>0.33958333333333335</v>
      </c>
      <c r="E330" s="143">
        <v>0.3965277777777778</v>
      </c>
      <c r="F330" s="143">
        <v>0.470833333333335</v>
      </c>
      <c r="G330" s="143">
        <v>0.5236111111111111</v>
      </c>
      <c r="H330" s="143">
        <v>0.6062500000000001</v>
      </c>
      <c r="I330" s="143">
        <v>0.6590277777777778</v>
      </c>
      <c r="J330" s="142">
        <v>0.7333333333333334</v>
      </c>
      <c r="K330" s="143">
        <v>0.7888888888888889</v>
      </c>
      <c r="L330" s="143">
        <v>0.864583333333333</v>
      </c>
      <c r="M330" s="143">
        <v>0.9111111111111111</v>
      </c>
      <c r="N330" s="150"/>
      <c r="O330" s="38"/>
      <c r="P330" s="38"/>
      <c r="Q330" s="38"/>
      <c r="R330" s="43"/>
      <c r="S330" s="47"/>
      <c r="T330" s="43"/>
      <c r="U330" s="44"/>
      <c r="V330" s="113" t="s">
        <v>41</v>
      </c>
      <c r="W330" s="113" t="s">
        <v>42</v>
      </c>
      <c r="X330" s="92"/>
      <c r="Y330" s="34"/>
      <c r="Z330" s="92"/>
      <c r="AA330" s="59"/>
      <c r="AB330" s="59"/>
      <c r="AC330" s="92"/>
    </row>
    <row r="331" spans="1:29" s="108" customFormat="1" ht="25.5" customHeight="1">
      <c r="A331" s="139" t="s">
        <v>63</v>
      </c>
      <c r="B331" s="143">
        <v>0.23611111111111113</v>
      </c>
      <c r="C331" s="140">
        <v>0.283333333333334</v>
      </c>
      <c r="D331" s="142">
        <v>0.3520833333333333</v>
      </c>
      <c r="E331" s="143">
        <v>0.4083333333333334</v>
      </c>
      <c r="F331" s="142">
        <v>0.48402777777778</v>
      </c>
      <c r="G331" s="143">
        <v>0.536805555555556</v>
      </c>
      <c r="H331" s="143"/>
      <c r="I331" s="143"/>
      <c r="J331" s="142"/>
      <c r="K331" s="143"/>
      <c r="L331" s="143"/>
      <c r="M331" s="143"/>
      <c r="N331" s="151"/>
      <c r="O331" s="38"/>
      <c r="P331" s="38"/>
      <c r="Q331" s="38"/>
      <c r="R331" s="43"/>
      <c r="S331" s="47"/>
      <c r="T331" s="43"/>
      <c r="U331" s="44"/>
      <c r="V331" s="114">
        <v>0.013194444444444398</v>
      </c>
      <c r="W331" s="114">
        <f>M330-M329</f>
        <v>0.013194444444444398</v>
      </c>
      <c r="X331" s="92"/>
      <c r="Y331" s="34"/>
      <c r="Z331" s="92"/>
      <c r="AA331" s="59"/>
      <c r="AB331" s="59"/>
      <c r="AC331" s="92"/>
    </row>
    <row r="332" spans="1:29" s="108" customFormat="1" ht="25.5" customHeight="1">
      <c r="A332" s="149">
        <v>6</v>
      </c>
      <c r="B332" s="143">
        <v>0.24861111111111112</v>
      </c>
      <c r="C332" s="143">
        <v>0.295833333333334</v>
      </c>
      <c r="D332" s="143">
        <v>0.3652777777777778</v>
      </c>
      <c r="E332" s="143">
        <v>0.420138888888889</v>
      </c>
      <c r="F332" s="143">
        <v>0.497222222222225</v>
      </c>
      <c r="G332" s="143">
        <v>0.550000000000001</v>
      </c>
      <c r="H332" s="142">
        <v>0.6215277777777778</v>
      </c>
      <c r="I332" s="143">
        <v>0.6743055555555556</v>
      </c>
      <c r="J332" s="143">
        <v>0.7479166666666667</v>
      </c>
      <c r="K332" s="143">
        <v>0.8027777777777777</v>
      </c>
      <c r="L332" s="142">
        <v>0.8791666666666668</v>
      </c>
      <c r="M332" s="143">
        <v>0.9243055555555556</v>
      </c>
      <c r="N332" s="151"/>
      <c r="O332" s="38"/>
      <c r="P332" s="38"/>
      <c r="Q332" s="38"/>
      <c r="R332" s="43"/>
      <c r="S332" s="47"/>
      <c r="T332" s="43"/>
      <c r="U332" s="44"/>
      <c r="V332" s="114">
        <v>0.013194444444444509</v>
      </c>
      <c r="W332" s="114">
        <f>M332-M330</f>
        <v>0.013194444444444509</v>
      </c>
      <c r="X332" s="92"/>
      <c r="Y332" s="34"/>
      <c r="Z332" s="92"/>
      <c r="AA332" s="59"/>
      <c r="AB332" s="59"/>
      <c r="AC332" s="92"/>
    </row>
    <row r="333" spans="1:29" s="108" customFormat="1" ht="25.5" customHeight="1">
      <c r="A333" s="139" t="s">
        <v>64</v>
      </c>
      <c r="B333" s="143">
        <v>0.261111111111111</v>
      </c>
      <c r="C333" s="140">
        <v>0.308333333333334</v>
      </c>
      <c r="D333" s="142">
        <v>0.378472222222222</v>
      </c>
      <c r="E333" s="143">
        <v>0.431944444444445</v>
      </c>
      <c r="F333" s="142">
        <v>0.51041666666667</v>
      </c>
      <c r="G333" s="143">
        <v>0.563194444444447</v>
      </c>
      <c r="H333" s="143">
        <v>0.6354166666666666</v>
      </c>
      <c r="I333" s="143">
        <v>0.688888888888889</v>
      </c>
      <c r="J333" s="142">
        <v>0.7625000000000001</v>
      </c>
      <c r="K333" s="143">
        <v>0.8166666666666668</v>
      </c>
      <c r="L333" s="143">
        <v>0.8937499999999999</v>
      </c>
      <c r="M333" s="143">
        <v>0.9375</v>
      </c>
      <c r="N333" s="151"/>
      <c r="O333" s="38"/>
      <c r="P333" s="38"/>
      <c r="Q333" s="38"/>
      <c r="R333" s="43"/>
      <c r="S333" s="47"/>
      <c r="T333" s="43"/>
      <c r="U333" s="44"/>
      <c r="V333" s="114">
        <v>0.013194444444444509</v>
      </c>
      <c r="W333" s="114">
        <f>M332-M330</f>
        <v>0.013194444444444509</v>
      </c>
      <c r="X333" s="92"/>
      <c r="Y333" s="92"/>
      <c r="Z333" s="92"/>
      <c r="AA333" s="59"/>
      <c r="AB333" s="59"/>
      <c r="AC333" s="92"/>
    </row>
    <row r="334" spans="1:29" s="108" customFormat="1" ht="25.5" customHeight="1">
      <c r="A334" s="139">
        <v>8</v>
      </c>
      <c r="B334" s="143">
        <v>0.273611111111111</v>
      </c>
      <c r="C334" s="143">
        <v>0.320833333333334</v>
      </c>
      <c r="D334" s="143">
        <v>0.391666666666667</v>
      </c>
      <c r="E334" s="143">
        <v>0.4444444444444444</v>
      </c>
      <c r="F334" s="143">
        <v>0.523611111111115</v>
      </c>
      <c r="G334" s="143">
        <v>0.576388888888892</v>
      </c>
      <c r="H334" s="142">
        <v>0.649305555555555</v>
      </c>
      <c r="I334" s="143">
        <v>0.703472222222222</v>
      </c>
      <c r="J334" s="143">
        <v>0.777083333333333</v>
      </c>
      <c r="K334" s="143">
        <v>0.829861111111111</v>
      </c>
      <c r="L334" s="142">
        <v>0.908333333333333</v>
      </c>
      <c r="M334" s="140"/>
      <c r="N334" s="151"/>
      <c r="O334" s="38"/>
      <c r="P334" s="38"/>
      <c r="Q334" s="38"/>
      <c r="R334" s="43"/>
      <c r="S334" s="47"/>
      <c r="T334" s="43"/>
      <c r="U334" s="44"/>
      <c r="V334" s="114">
        <v>0.013194444444444398</v>
      </c>
      <c r="W334" s="114">
        <f>M333-M332</f>
        <v>0.013194444444444398</v>
      </c>
      <c r="X334" s="92"/>
      <c r="Y334" s="92"/>
      <c r="Z334" s="92"/>
      <c r="AA334" s="34" t="s">
        <v>61</v>
      </c>
      <c r="AB334" s="59"/>
      <c r="AC334" s="92"/>
    </row>
    <row r="335" spans="1:29" s="108" customFormat="1" ht="25.5" customHeight="1">
      <c r="A335" s="139" t="s">
        <v>65</v>
      </c>
      <c r="B335" s="146">
        <v>0.28541666666666665</v>
      </c>
      <c r="C335" s="140">
        <v>0.333333333333335</v>
      </c>
      <c r="D335" s="142">
        <v>0.404861111111111</v>
      </c>
      <c r="E335" s="143">
        <v>0.4576388888888889</v>
      </c>
      <c r="F335" s="142">
        <v>0.53680555555556</v>
      </c>
      <c r="G335" s="143">
        <v>0.589583333333337</v>
      </c>
      <c r="H335" s="143">
        <v>0.663194444444444</v>
      </c>
      <c r="I335" s="143">
        <v>0.718055555555556</v>
      </c>
      <c r="J335" s="142">
        <v>0.791666666666667</v>
      </c>
      <c r="K335" s="143">
        <v>0.84375</v>
      </c>
      <c r="L335" s="143">
        <v>0.922916666666666</v>
      </c>
      <c r="M335" s="143"/>
      <c r="N335" s="151"/>
      <c r="O335" s="38"/>
      <c r="P335" s="38"/>
      <c r="Q335" s="38"/>
      <c r="R335" s="43"/>
      <c r="S335" s="47"/>
      <c r="T335" s="43"/>
      <c r="U335" s="44"/>
      <c r="V335" s="114"/>
      <c r="W335" s="114"/>
      <c r="X335" s="92"/>
      <c r="Y335" s="92"/>
      <c r="Z335" s="92"/>
      <c r="AA335" s="34" t="s">
        <v>61</v>
      </c>
      <c r="AB335" s="34"/>
      <c r="AC335" s="92"/>
    </row>
    <row r="336" spans="1:29" s="108" customFormat="1" ht="25.5" customHeight="1">
      <c r="A336" s="139">
        <v>10</v>
      </c>
      <c r="B336" s="146">
        <v>0.29583333333333334</v>
      </c>
      <c r="C336" s="143">
        <v>0.345833333333335</v>
      </c>
      <c r="D336" s="143">
        <v>0.418055555555556</v>
      </c>
      <c r="E336" s="143">
        <v>0.470833333333333</v>
      </c>
      <c r="F336" s="143">
        <v>0.550000000000005</v>
      </c>
      <c r="G336" s="143">
        <v>0.602777777777782</v>
      </c>
      <c r="H336" s="142">
        <v>0.677083333333333</v>
      </c>
      <c r="I336" s="143">
        <v>0.732638888888889</v>
      </c>
      <c r="J336" s="143">
        <v>0.80625</v>
      </c>
      <c r="K336" s="143">
        <v>0.857638888888889</v>
      </c>
      <c r="L336" s="142">
        <v>0.937499999999999</v>
      </c>
      <c r="M336" s="150"/>
      <c r="N336" s="151"/>
      <c r="O336" s="38"/>
      <c r="P336" s="38"/>
      <c r="Q336" s="38"/>
      <c r="R336" s="43"/>
      <c r="S336" s="47"/>
      <c r="T336" s="43"/>
      <c r="U336" s="44"/>
      <c r="V336" s="114"/>
      <c r="W336" s="114"/>
      <c r="X336" s="92"/>
      <c r="Y336" s="92"/>
      <c r="Z336" s="92"/>
      <c r="AA336" s="34" t="s">
        <v>61</v>
      </c>
      <c r="AB336" s="34"/>
      <c r="AC336" s="92"/>
    </row>
    <row r="337" spans="1:29" s="108" customFormat="1" ht="19.5" customHeight="1">
      <c r="A337" s="109">
        <v>11</v>
      </c>
      <c r="B337" s="38"/>
      <c r="C337" s="38"/>
      <c r="D337" s="38"/>
      <c r="E337" s="38"/>
      <c r="F337" s="65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45"/>
      <c r="S337" s="47"/>
      <c r="T337" s="43"/>
      <c r="U337" s="44"/>
      <c r="V337" s="92"/>
      <c r="W337" s="116"/>
      <c r="X337" s="92"/>
      <c r="Y337" s="92"/>
      <c r="Z337" s="59"/>
      <c r="AA337" s="59"/>
      <c r="AB337" s="59"/>
      <c r="AC337" s="92"/>
    </row>
    <row r="338" spans="1:29" s="108" customFormat="1" ht="19.5" customHeight="1">
      <c r="A338" s="109">
        <v>12</v>
      </c>
      <c r="B338" s="38"/>
      <c r="C338" s="38"/>
      <c r="D338" s="38"/>
      <c r="E338" s="38"/>
      <c r="F338" s="65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45"/>
      <c r="S338" s="47"/>
      <c r="T338" s="43"/>
      <c r="U338" s="44"/>
      <c r="V338" s="92"/>
      <c r="W338" s="92"/>
      <c r="X338" s="92"/>
      <c r="Y338" s="92"/>
      <c r="Z338" s="59"/>
      <c r="AA338" s="59"/>
      <c r="AB338" s="59"/>
      <c r="AC338" s="92"/>
    </row>
    <row r="339" spans="1:29" s="108" customFormat="1" ht="19.5" customHeight="1">
      <c r="A339" s="109">
        <v>13</v>
      </c>
      <c r="B339" s="38"/>
      <c r="C339" s="38"/>
      <c r="D339" s="38"/>
      <c r="E339" s="38"/>
      <c r="F339" s="65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45"/>
      <c r="S339" s="47"/>
      <c r="T339" s="43"/>
      <c r="U339" s="44"/>
      <c r="V339" s="92"/>
      <c r="W339" s="92"/>
      <c r="X339" s="92"/>
      <c r="Y339" s="92"/>
      <c r="Z339" s="59"/>
      <c r="AA339" s="59"/>
      <c r="AB339" s="59"/>
      <c r="AC339" s="92"/>
    </row>
    <row r="340" spans="1:29" s="108" customFormat="1" ht="19.5" customHeight="1">
      <c r="A340" s="109">
        <v>14</v>
      </c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38"/>
      <c r="P340" s="38"/>
      <c r="Q340" s="38"/>
      <c r="R340" s="45"/>
      <c r="S340" s="47"/>
      <c r="T340" s="43"/>
      <c r="U340" s="44"/>
      <c r="V340" s="92"/>
      <c r="W340" s="92"/>
      <c r="X340" s="92"/>
      <c r="Y340" s="92"/>
      <c r="Z340" s="59"/>
      <c r="AA340" s="59"/>
      <c r="AB340" s="59"/>
      <c r="AC340" s="92"/>
    </row>
    <row r="341" spans="1:29" s="108" customFormat="1" ht="19.5" customHeight="1">
      <c r="A341" s="109">
        <v>15</v>
      </c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38"/>
      <c r="P341" s="38"/>
      <c r="Q341" s="38"/>
      <c r="R341" s="45"/>
      <c r="S341" s="47"/>
      <c r="T341" s="43"/>
      <c r="U341" s="44"/>
      <c r="V341" s="92"/>
      <c r="W341" s="92"/>
      <c r="X341" s="92"/>
      <c r="Y341" s="92"/>
      <c r="Z341" s="59"/>
      <c r="AA341" s="59"/>
      <c r="AB341" s="59"/>
      <c r="AC341" s="92"/>
    </row>
    <row r="342" spans="1:29" s="108" customFormat="1" ht="19.5" customHeight="1">
      <c r="A342" s="91">
        <v>16</v>
      </c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38"/>
      <c r="P342" s="38"/>
      <c r="Q342" s="38"/>
      <c r="R342" s="45"/>
      <c r="S342" s="47"/>
      <c r="T342" s="43"/>
      <c r="U342" s="44"/>
      <c r="V342" s="92"/>
      <c r="W342" s="92"/>
      <c r="X342" s="92"/>
      <c r="Y342" s="92"/>
      <c r="Z342" s="59"/>
      <c r="AA342" s="59"/>
      <c r="AB342" s="59"/>
      <c r="AC342" s="92"/>
    </row>
    <row r="343" spans="1:29" s="108" customFormat="1" ht="19.5" customHeight="1">
      <c r="A343" s="91">
        <v>17</v>
      </c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38"/>
      <c r="O343" s="38"/>
      <c r="P343" s="38"/>
      <c r="Q343" s="38"/>
      <c r="R343" s="45"/>
      <c r="S343" s="47"/>
      <c r="T343" s="43"/>
      <c r="U343" s="44"/>
      <c r="V343" s="92"/>
      <c r="W343" s="92"/>
      <c r="X343" s="92"/>
      <c r="Y343" s="92"/>
      <c r="Z343" s="34"/>
      <c r="AA343" s="34"/>
      <c r="AB343" s="34"/>
      <c r="AC343" s="92"/>
    </row>
    <row r="344" spans="1:29" s="108" customFormat="1" ht="19.5" customHeight="1">
      <c r="A344" s="91">
        <v>18</v>
      </c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38"/>
      <c r="O344" s="38"/>
      <c r="P344" s="38"/>
      <c r="Q344" s="38"/>
      <c r="R344" s="45"/>
      <c r="S344" s="47"/>
      <c r="T344" s="43"/>
      <c r="U344" s="44"/>
      <c r="V344" s="92"/>
      <c r="W344" s="92"/>
      <c r="X344" s="92"/>
      <c r="Y344" s="92"/>
      <c r="Z344" s="34"/>
      <c r="AA344" s="34"/>
      <c r="AB344" s="34"/>
      <c r="AC344" s="92"/>
    </row>
    <row r="345" spans="1:29" s="108" customFormat="1" ht="19.5" customHeight="1">
      <c r="A345" s="91">
        <v>19</v>
      </c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38"/>
      <c r="O345" s="38"/>
      <c r="P345" s="38"/>
      <c r="Q345" s="38"/>
      <c r="R345" s="36"/>
      <c r="S345" s="47"/>
      <c r="T345" s="43"/>
      <c r="U345" s="44"/>
      <c r="V345" s="92"/>
      <c r="W345" s="92"/>
      <c r="X345" s="92"/>
      <c r="Y345" s="92"/>
      <c r="Z345" s="34"/>
      <c r="AA345" s="34"/>
      <c r="AB345" s="34"/>
      <c r="AC345" s="92"/>
    </row>
    <row r="346" spans="1:29" s="108" customFormat="1" ht="19.5" customHeight="1">
      <c r="A346" s="91">
        <v>20</v>
      </c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38"/>
      <c r="O346" s="38"/>
      <c r="P346" s="38"/>
      <c r="Q346" s="38"/>
      <c r="R346" s="36"/>
      <c r="S346" s="43"/>
      <c r="T346" s="43"/>
      <c r="U346" s="44"/>
      <c r="V346" s="92"/>
      <c r="W346" s="92"/>
      <c r="X346" s="92"/>
      <c r="Y346" s="92"/>
      <c r="Z346" s="34"/>
      <c r="AA346" s="34"/>
      <c r="AB346" s="34"/>
      <c r="AC346" s="92"/>
    </row>
    <row r="347" spans="1:29" s="108" customFormat="1" ht="19.5" customHeight="1">
      <c r="A347" s="91">
        <v>21</v>
      </c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43"/>
      <c r="O347" s="43"/>
      <c r="P347" s="43"/>
      <c r="Q347" s="43"/>
      <c r="R347" s="43"/>
      <c r="S347" s="43"/>
      <c r="T347" s="43"/>
      <c r="U347" s="44"/>
      <c r="V347" s="92"/>
      <c r="W347" s="92"/>
      <c r="X347" s="92"/>
      <c r="Y347" s="92"/>
      <c r="Z347" s="34"/>
      <c r="AA347" s="34"/>
      <c r="AB347" s="34"/>
      <c r="AC347" s="92"/>
    </row>
    <row r="348" spans="1:29" s="108" customFormat="1" ht="19.5" customHeight="1">
      <c r="A348" s="91">
        <v>22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43"/>
      <c r="O348" s="43"/>
      <c r="P348" s="43"/>
      <c r="Q348" s="43"/>
      <c r="R348" s="43"/>
      <c r="S348" s="43"/>
      <c r="T348" s="43"/>
      <c r="U348" s="44"/>
      <c r="V348" s="92"/>
      <c r="W348" s="92"/>
      <c r="X348" s="92"/>
      <c r="Y348" s="92"/>
      <c r="Z348" s="34"/>
      <c r="AA348" s="34"/>
      <c r="AB348" s="34"/>
      <c r="AC348" s="92"/>
    </row>
    <row r="349" spans="1:29" s="108" customFormat="1" ht="19.5" customHeight="1">
      <c r="A349" s="91">
        <v>23</v>
      </c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43"/>
      <c r="O349" s="43"/>
      <c r="P349" s="43"/>
      <c r="Q349" s="43"/>
      <c r="R349" s="43"/>
      <c r="S349" s="43"/>
      <c r="T349" s="43"/>
      <c r="U349" s="44"/>
      <c r="V349" s="92"/>
      <c r="W349" s="92"/>
      <c r="X349" s="92"/>
      <c r="Y349" s="92"/>
      <c r="Z349" s="34"/>
      <c r="AA349" s="34"/>
      <c r="AB349" s="34"/>
      <c r="AC349" s="92"/>
    </row>
    <row r="350" spans="1:29" s="108" customFormat="1" ht="19.5" customHeight="1">
      <c r="A350" s="91">
        <v>24</v>
      </c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43"/>
      <c r="O350" s="43"/>
      <c r="P350" s="43"/>
      <c r="Q350" s="43"/>
      <c r="R350" s="43"/>
      <c r="S350" s="43"/>
      <c r="T350" s="43"/>
      <c r="U350" s="44"/>
      <c r="V350" s="92"/>
      <c r="W350" s="92"/>
      <c r="X350" s="92"/>
      <c r="Y350" s="92"/>
      <c r="Z350" s="34"/>
      <c r="AA350" s="34"/>
      <c r="AB350" s="34"/>
      <c r="AC350" s="92"/>
    </row>
    <row r="351" spans="1:29" s="108" customFormat="1" ht="19.5" customHeight="1">
      <c r="A351" s="91">
        <v>25</v>
      </c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4"/>
      <c r="V351" s="92"/>
      <c r="W351" s="92"/>
      <c r="X351" s="92"/>
      <c r="Y351" s="92"/>
      <c r="Z351" s="34"/>
      <c r="AA351" s="34"/>
      <c r="AB351" s="34"/>
      <c r="AC351" s="92"/>
    </row>
    <row r="352" spans="1:29" s="108" customFormat="1" ht="19.5" customHeight="1">
      <c r="A352" s="91">
        <v>26</v>
      </c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4"/>
      <c r="V352" s="92"/>
      <c r="W352" s="92"/>
      <c r="X352" s="92"/>
      <c r="Y352" s="92"/>
      <c r="Z352" s="34"/>
      <c r="AA352" s="34"/>
      <c r="AB352" s="34"/>
      <c r="AC352" s="92"/>
    </row>
    <row r="353" spans="1:29" s="108" customFormat="1" ht="19.5" customHeight="1">
      <c r="A353" s="91">
        <v>27</v>
      </c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4"/>
      <c r="V353" s="92"/>
      <c r="W353" s="92"/>
      <c r="X353" s="92"/>
      <c r="Y353" s="92"/>
      <c r="Z353" s="34"/>
      <c r="AA353" s="34"/>
      <c r="AB353" s="34"/>
      <c r="AC353" s="92"/>
    </row>
    <row r="354" spans="1:29" s="108" customFormat="1" ht="19.5" customHeight="1">
      <c r="A354" s="91">
        <v>28</v>
      </c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4"/>
      <c r="V354" s="92"/>
      <c r="W354" s="92"/>
      <c r="X354" s="92"/>
      <c r="Y354" s="92"/>
      <c r="Z354" s="34"/>
      <c r="AA354" s="34"/>
      <c r="AB354" s="34"/>
      <c r="AC354" s="92"/>
    </row>
    <row r="355" spans="1:29" s="108" customFormat="1" ht="19.5" customHeight="1">
      <c r="A355" s="91">
        <v>29</v>
      </c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4"/>
      <c r="V355" s="92"/>
      <c r="W355" s="92"/>
      <c r="X355" s="92"/>
      <c r="Y355" s="92"/>
      <c r="Z355" s="34"/>
      <c r="AA355" s="34"/>
      <c r="AB355" s="34"/>
      <c r="AC355" s="92"/>
    </row>
    <row r="356" spans="1:29" s="108" customFormat="1" ht="19.5" customHeight="1">
      <c r="A356" s="69">
        <v>30</v>
      </c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9"/>
      <c r="V356" s="92"/>
      <c r="W356" s="92"/>
      <c r="X356" s="92"/>
      <c r="Y356" s="92"/>
      <c r="Z356" s="34"/>
      <c r="AA356" s="34"/>
      <c r="AB356" s="34"/>
      <c r="AC356" s="92"/>
    </row>
    <row r="357" spans="1:29" s="108" customFormat="1" ht="19.5" customHeight="1">
      <c r="A357" s="69">
        <v>31</v>
      </c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9"/>
      <c r="V357" s="92"/>
      <c r="W357" s="92"/>
      <c r="X357" s="92"/>
      <c r="Y357" s="92"/>
      <c r="Z357" s="34"/>
      <c r="AA357" s="34"/>
      <c r="AB357" s="34"/>
      <c r="AC357" s="92"/>
    </row>
    <row r="358" spans="1:29" s="108" customFormat="1" ht="19.5" customHeight="1">
      <c r="A358" s="69">
        <v>32</v>
      </c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9"/>
      <c r="V358" s="92"/>
      <c r="W358" s="92"/>
      <c r="X358" s="92"/>
      <c r="Y358" s="92"/>
      <c r="Z358" s="34"/>
      <c r="AA358" s="34"/>
      <c r="AB358" s="34"/>
      <c r="AC358" s="92"/>
    </row>
    <row r="359" spans="1:29" s="108" customFormat="1" ht="19.5" customHeight="1" thickBot="1">
      <c r="A359" s="48">
        <v>33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50"/>
      <c r="V359" s="92"/>
      <c r="W359" s="92"/>
      <c r="X359" s="92"/>
      <c r="Y359" s="92"/>
      <c r="Z359" s="34"/>
      <c r="AA359" s="34"/>
      <c r="AB359" s="34"/>
      <c r="AC359" s="92"/>
    </row>
    <row r="360" spans="1:29" s="108" customFormat="1" ht="19.5" customHeight="1" thickBot="1">
      <c r="A360" s="380" t="s">
        <v>44</v>
      </c>
      <c r="B360" s="381"/>
      <c r="C360" s="382" t="s">
        <v>66</v>
      </c>
      <c r="D360" s="383"/>
      <c r="E360" s="383"/>
      <c r="F360" s="384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92"/>
      <c r="W360" s="92"/>
      <c r="X360" s="92"/>
      <c r="Y360" s="92"/>
      <c r="Z360" s="34"/>
      <c r="AA360" s="34"/>
      <c r="AB360" s="34"/>
      <c r="AC360" s="92"/>
    </row>
    <row r="361" spans="1:29" s="108" customFormat="1" ht="30" customHeight="1" thickBot="1">
      <c r="A361" s="279" t="s">
        <v>54</v>
      </c>
      <c r="B361" s="280"/>
      <c r="C361" s="280"/>
      <c r="D361" s="280"/>
      <c r="E361" s="281"/>
      <c r="F361" s="92"/>
      <c r="G361" s="92"/>
      <c r="H361" s="339" t="s">
        <v>55</v>
      </c>
      <c r="I361" s="340"/>
      <c r="J361" s="340"/>
      <c r="K361" s="29" t="s">
        <v>28</v>
      </c>
      <c r="L361" s="341" t="s">
        <v>56</v>
      </c>
      <c r="M361" s="341"/>
      <c r="N361" s="342"/>
      <c r="O361" s="53"/>
      <c r="P361" s="30"/>
      <c r="Q361" s="30"/>
      <c r="R361" s="30"/>
      <c r="S361" s="92"/>
      <c r="T361" s="343" t="s">
        <v>67</v>
      </c>
      <c r="U361" s="344"/>
      <c r="V361" s="31">
        <f>V363/V368</f>
        <v>0.0152475845410628</v>
      </c>
      <c r="W361" s="31">
        <f>W363/W368</f>
        <v>0.015586419753086419</v>
      </c>
      <c r="X361" s="31">
        <f>AVERAGE(V361,W361)</f>
        <v>0.015417002147074609</v>
      </c>
      <c r="Y361" s="32" t="s">
        <v>31</v>
      </c>
      <c r="Z361" s="33">
        <f>ROUND(X361*1440,0)/1440</f>
        <v>0.015277777777777777</v>
      </c>
      <c r="AA361" s="33"/>
      <c r="AB361" s="33"/>
      <c r="AC361" s="92"/>
    </row>
    <row r="362" spans="1:29" s="108" customFormat="1" ht="12.75" customHeight="1" thickBot="1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53"/>
      <c r="P362" s="53"/>
      <c r="Q362" s="53"/>
      <c r="R362" s="92"/>
      <c r="S362" s="92"/>
      <c r="T362" s="92"/>
      <c r="U362" s="92"/>
      <c r="V362" s="31">
        <f>B370</f>
        <v>0.23611111111111113</v>
      </c>
      <c r="W362" s="31">
        <f>C367</f>
        <v>0.23611111111111113</v>
      </c>
      <c r="X362" s="92"/>
      <c r="Y362" s="92"/>
      <c r="Z362" s="34"/>
      <c r="AA362" s="34"/>
      <c r="AB362" s="34"/>
      <c r="AC362" s="92"/>
    </row>
    <row r="363" spans="1:29" s="108" customFormat="1" ht="21" customHeight="1" thickBot="1">
      <c r="A363" s="345" t="s">
        <v>32</v>
      </c>
      <c r="B363" s="346"/>
      <c r="C363" s="347" t="s">
        <v>33</v>
      </c>
      <c r="D363" s="347"/>
      <c r="E363" s="348"/>
      <c r="F363" s="349"/>
      <c r="G363" s="350"/>
      <c r="H363" s="350"/>
      <c r="I363" s="350"/>
      <c r="J363" s="350"/>
      <c r="K363" s="92"/>
      <c r="L363" s="92"/>
      <c r="M363" s="92"/>
      <c r="N363" s="289" t="s">
        <v>34</v>
      </c>
      <c r="O363" s="290"/>
      <c r="P363" s="351">
        <f>MINUTE(Z361)</f>
        <v>22</v>
      </c>
      <c r="Q363" s="352"/>
      <c r="R363" s="92"/>
      <c r="S363" s="35" t="s">
        <v>35</v>
      </c>
      <c r="T363" s="378">
        <v>0.049305555555555554</v>
      </c>
      <c r="U363" s="379"/>
      <c r="V363" s="31">
        <f>V364-V362</f>
        <v>0.7013888888888888</v>
      </c>
      <c r="W363" s="31">
        <f>W364-W362</f>
        <v>0.7013888888888888</v>
      </c>
      <c r="X363" s="92"/>
      <c r="Y363" s="92"/>
      <c r="Z363" s="34"/>
      <c r="AA363" s="34"/>
      <c r="AB363" s="34"/>
      <c r="AC363" s="92"/>
    </row>
    <row r="364" spans="1:29" s="108" customFormat="1" ht="12" customHeight="1" thickBot="1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31">
        <f>M371</f>
        <v>0.9375</v>
      </c>
      <c r="W364" s="31">
        <f>N367</f>
        <v>0.9375</v>
      </c>
      <c r="X364" s="92"/>
      <c r="Y364" s="92"/>
      <c r="Z364" s="34"/>
      <c r="AA364" s="34"/>
      <c r="AB364" s="34"/>
      <c r="AC364" s="92"/>
    </row>
    <row r="365" spans="1:29" s="108" customFormat="1" ht="13.5">
      <c r="A365" s="337" t="s">
        <v>36</v>
      </c>
      <c r="B365" s="331">
        <v>1</v>
      </c>
      <c r="C365" s="331"/>
      <c r="D365" s="331">
        <v>2</v>
      </c>
      <c r="E365" s="331"/>
      <c r="F365" s="331">
        <v>3</v>
      </c>
      <c r="G365" s="331"/>
      <c r="H365" s="331">
        <v>4</v>
      </c>
      <c r="I365" s="331"/>
      <c r="J365" s="331">
        <v>5</v>
      </c>
      <c r="K365" s="331"/>
      <c r="L365" s="331">
        <v>6</v>
      </c>
      <c r="M365" s="331"/>
      <c r="N365" s="331">
        <v>7</v>
      </c>
      <c r="O365" s="331"/>
      <c r="P365" s="331">
        <v>8</v>
      </c>
      <c r="Q365" s="331"/>
      <c r="R365" s="329">
        <v>9</v>
      </c>
      <c r="S365" s="330"/>
      <c r="T365" s="331">
        <v>10</v>
      </c>
      <c r="U365" s="332"/>
      <c r="V365" s="92"/>
      <c r="W365" s="92"/>
      <c r="X365" s="92"/>
      <c r="Y365" s="92"/>
      <c r="Z365" s="34"/>
      <c r="AA365" s="34"/>
      <c r="AB365" s="34"/>
      <c r="AC365" s="92"/>
    </row>
    <row r="366" spans="1:29" s="108" customFormat="1" ht="13.5">
      <c r="A366" s="338"/>
      <c r="B366" s="36" t="s">
        <v>59</v>
      </c>
      <c r="C366" s="36" t="s">
        <v>56</v>
      </c>
      <c r="D366" s="36" t="s">
        <v>59</v>
      </c>
      <c r="E366" s="36" t="s">
        <v>56</v>
      </c>
      <c r="F366" s="36" t="s">
        <v>59</v>
      </c>
      <c r="G366" s="36" t="s">
        <v>56</v>
      </c>
      <c r="H366" s="36" t="s">
        <v>59</v>
      </c>
      <c r="I366" s="36" t="s">
        <v>56</v>
      </c>
      <c r="J366" s="36" t="s">
        <v>59</v>
      </c>
      <c r="K366" s="36" t="s">
        <v>56</v>
      </c>
      <c r="L366" s="36" t="s">
        <v>59</v>
      </c>
      <c r="M366" s="36" t="s">
        <v>56</v>
      </c>
      <c r="N366" s="36" t="s">
        <v>59</v>
      </c>
      <c r="O366" s="36"/>
      <c r="P366" s="36"/>
      <c r="Q366" s="36"/>
      <c r="R366" s="36"/>
      <c r="S366" s="36"/>
      <c r="T366" s="36"/>
      <c r="U366" s="37"/>
      <c r="V366" s="92"/>
      <c r="W366" s="92"/>
      <c r="X366" s="92"/>
      <c r="Y366" s="92"/>
      <c r="Z366" s="34"/>
      <c r="AA366" s="34"/>
      <c r="AB366" s="34"/>
      <c r="AC366" s="92"/>
    </row>
    <row r="367" spans="1:29" s="108" customFormat="1" ht="21.75" customHeight="1">
      <c r="A367" s="153">
        <v>1</v>
      </c>
      <c r="B367" s="120"/>
      <c r="C367" s="140">
        <v>0.23611111111111113</v>
      </c>
      <c r="D367" s="143">
        <v>0.3034722222222222</v>
      </c>
      <c r="E367" s="140">
        <v>0.3541666666666667</v>
      </c>
      <c r="F367" s="143">
        <v>0.43125</v>
      </c>
      <c r="G367" s="143">
        <v>0.482638888888889</v>
      </c>
      <c r="H367" s="143">
        <v>0.563194444444443</v>
      </c>
      <c r="I367" s="143">
        <v>0.614583333333331</v>
      </c>
      <c r="J367" s="143">
        <v>0.695833333333343</v>
      </c>
      <c r="K367" s="143">
        <v>0.747222222222238</v>
      </c>
      <c r="L367" s="143">
        <v>0.822916666666667</v>
      </c>
      <c r="M367" s="143">
        <v>0.8743055555555556</v>
      </c>
      <c r="N367" s="143">
        <v>0.9375</v>
      </c>
      <c r="O367" s="38"/>
      <c r="P367" s="38"/>
      <c r="Q367" s="38"/>
      <c r="R367" s="45"/>
      <c r="S367" s="47"/>
      <c r="T367" s="43"/>
      <c r="U367" s="44"/>
      <c r="V367" s="39">
        <f>COUNTA(B367:U399)</f>
        <v>91</v>
      </c>
      <c r="W367" s="40">
        <f>V367/9/2</f>
        <v>5.055555555555555</v>
      </c>
      <c r="X367" s="92"/>
      <c r="Y367" s="92"/>
      <c r="Z367" s="92"/>
      <c r="AA367" s="34" t="s">
        <v>61</v>
      </c>
      <c r="AB367" s="34"/>
      <c r="AC367" s="92"/>
    </row>
    <row r="368" spans="1:29" s="108" customFormat="1" ht="21.75" customHeight="1">
      <c r="A368" s="153">
        <v>2</v>
      </c>
      <c r="B368" s="154"/>
      <c r="C368" s="143">
        <v>0.25</v>
      </c>
      <c r="D368" s="143">
        <v>0.3194444444444445</v>
      </c>
      <c r="E368" s="143">
        <v>0.37013888888888885</v>
      </c>
      <c r="F368" s="143">
        <v>0.4479166666666667</v>
      </c>
      <c r="G368" s="143">
        <v>0.4993055555555555</v>
      </c>
      <c r="H368" s="143">
        <v>0.579166666666665</v>
      </c>
      <c r="I368" s="143">
        <v>0.630555555555553</v>
      </c>
      <c r="J368" s="143">
        <v>0.7118055555555555</v>
      </c>
      <c r="K368" s="143">
        <v>0.7631944444444444</v>
      </c>
      <c r="L368" s="143">
        <v>0.838888888888889</v>
      </c>
      <c r="M368" s="143">
        <v>0.8902777777777778</v>
      </c>
      <c r="N368" s="143"/>
      <c r="O368" s="38"/>
      <c r="P368" s="38"/>
      <c r="Q368" s="38"/>
      <c r="R368" s="45"/>
      <c r="S368" s="47"/>
      <c r="T368" s="43"/>
      <c r="U368" s="44"/>
      <c r="V368" s="41">
        <f>COUNTA(B367:B399,D367:D399,F367:F399,H367:H399,J367:J399,L367:L399,N367:N399,P367:P399,R367:R399,T367:T399)</f>
        <v>46</v>
      </c>
      <c r="W368" s="41">
        <f>COUNTA(C367:C399,E367:E399,G367:G399,I367:I399,K367:K399,M367:M399,O367:O399,Q367:Q399,S367:S399,U367:U399)</f>
        <v>45</v>
      </c>
      <c r="X368" s="92"/>
      <c r="Y368" s="92">
        <f>(V368+W368)/2</f>
        <v>45.5</v>
      </c>
      <c r="Z368" s="92"/>
      <c r="AA368" s="34"/>
      <c r="AB368" s="34"/>
      <c r="AC368" s="92"/>
    </row>
    <row r="369" spans="1:29" s="108" customFormat="1" ht="21.75" customHeight="1">
      <c r="A369" s="153">
        <v>3</v>
      </c>
      <c r="B369" s="143"/>
      <c r="C369" s="140">
        <v>0.2652777777777778</v>
      </c>
      <c r="D369" s="143">
        <v>0.335416666666667</v>
      </c>
      <c r="E369" s="143">
        <v>0.38680555555555557</v>
      </c>
      <c r="F369" s="143">
        <v>0.46458333333333335</v>
      </c>
      <c r="G369" s="143">
        <v>0.515972222222222</v>
      </c>
      <c r="H369" s="143">
        <v>0.5958333333333333</v>
      </c>
      <c r="I369" s="143">
        <v>0.6472222222222223</v>
      </c>
      <c r="J369" s="143">
        <v>0.727777777777768</v>
      </c>
      <c r="K369" s="143">
        <v>0.779166666666651</v>
      </c>
      <c r="L369" s="143">
        <v>0.8555555555555556</v>
      </c>
      <c r="M369" s="143">
        <v>0.90625</v>
      </c>
      <c r="N369" s="143"/>
      <c r="O369" s="38"/>
      <c r="P369" s="38"/>
      <c r="Q369" s="38"/>
      <c r="R369" s="45"/>
      <c r="S369" s="47"/>
      <c r="T369" s="43"/>
      <c r="U369" s="44"/>
      <c r="V369" s="92"/>
      <c r="W369" s="92"/>
      <c r="X369" s="92"/>
      <c r="Y369" s="34" t="s">
        <v>38</v>
      </c>
      <c r="Z369" s="92"/>
      <c r="AA369" s="59"/>
      <c r="AB369" s="59"/>
      <c r="AC369" s="92"/>
    </row>
    <row r="370" spans="1:29" s="108" customFormat="1" ht="21.75" customHeight="1">
      <c r="A370" s="153">
        <v>4</v>
      </c>
      <c r="B370" s="143">
        <v>0.23611111111111113</v>
      </c>
      <c r="C370" s="143">
        <v>0.280555555555556</v>
      </c>
      <c r="D370" s="143">
        <v>0.351388888888889</v>
      </c>
      <c r="E370" s="143">
        <v>0.40277777777777773</v>
      </c>
      <c r="F370" s="143">
        <v>0.48194444444444445</v>
      </c>
      <c r="G370" s="143">
        <v>0.5333333333333333</v>
      </c>
      <c r="H370" s="143">
        <v>0.612500000000002</v>
      </c>
      <c r="I370" s="143">
        <v>0.663888888888892</v>
      </c>
      <c r="J370" s="143">
        <v>0.74374999999998</v>
      </c>
      <c r="K370" s="143">
        <v>0.795138888888857</v>
      </c>
      <c r="L370" s="143">
        <v>0.8715277777777778</v>
      </c>
      <c r="M370" s="143">
        <v>0.922222222222222</v>
      </c>
      <c r="N370" s="150"/>
      <c r="O370" s="38"/>
      <c r="P370" s="38"/>
      <c r="Q370" s="38"/>
      <c r="R370" s="45"/>
      <c r="S370" s="47"/>
      <c r="T370" s="43"/>
      <c r="U370" s="44"/>
      <c r="V370" s="113" t="s">
        <v>41</v>
      </c>
      <c r="W370" s="113" t="s">
        <v>42</v>
      </c>
      <c r="X370" s="92"/>
      <c r="Y370" s="34"/>
      <c r="Z370" s="92"/>
      <c r="AA370" s="59"/>
      <c r="AB370" s="59"/>
      <c r="AC370" s="92"/>
    </row>
    <row r="371" spans="1:29" s="108" customFormat="1" ht="21.75" customHeight="1">
      <c r="A371" s="153">
        <v>5</v>
      </c>
      <c r="B371" s="143">
        <v>0.24930555555555556</v>
      </c>
      <c r="C371" s="140">
        <v>0.2951388888888889</v>
      </c>
      <c r="D371" s="143">
        <v>0.367361111111111</v>
      </c>
      <c r="E371" s="143">
        <v>0.41875</v>
      </c>
      <c r="F371" s="143">
        <v>0.499305555555556</v>
      </c>
      <c r="G371" s="143">
        <v>0.550694444444445</v>
      </c>
      <c r="H371" s="143">
        <v>0.62916666666667</v>
      </c>
      <c r="I371" s="143">
        <v>0.680555555555561</v>
      </c>
      <c r="J371" s="143">
        <v>0.759722222222193</v>
      </c>
      <c r="K371" s="143">
        <v>0.811111111111064</v>
      </c>
      <c r="L371" s="143">
        <v>0.8868055555555556</v>
      </c>
      <c r="M371" s="143">
        <v>0.9375</v>
      </c>
      <c r="N371" s="155"/>
      <c r="O371" s="38"/>
      <c r="P371" s="38"/>
      <c r="Q371" s="38"/>
      <c r="R371" s="45"/>
      <c r="S371" s="47"/>
      <c r="T371" s="43"/>
      <c r="U371" s="44"/>
      <c r="V371" s="114">
        <f aca="true" t="shared" si="0" ref="V371:W373">L369-L368</f>
        <v>0.016666666666666607</v>
      </c>
      <c r="W371" s="114">
        <f t="shared" si="0"/>
        <v>0.015972222222222165</v>
      </c>
      <c r="X371" s="92"/>
      <c r="Y371" s="34"/>
      <c r="Z371" s="92"/>
      <c r="AA371" s="59"/>
      <c r="AB371" s="59"/>
      <c r="AC371" s="92"/>
    </row>
    <row r="372" spans="1:29" s="108" customFormat="1" ht="21.75" customHeight="1">
      <c r="A372" s="153">
        <v>6</v>
      </c>
      <c r="B372" s="143">
        <v>0.2625</v>
      </c>
      <c r="C372" s="143">
        <v>0.309722222222222</v>
      </c>
      <c r="D372" s="143">
        <v>0.383333333333334</v>
      </c>
      <c r="E372" s="143">
        <v>0.434722222222222</v>
      </c>
      <c r="F372" s="143">
        <v>0.5152777777777778</v>
      </c>
      <c r="G372" s="143">
        <v>0.5666666666666667</v>
      </c>
      <c r="H372" s="143">
        <v>0.645833333333338</v>
      </c>
      <c r="I372" s="143">
        <v>0.69722222222223</v>
      </c>
      <c r="J372" s="143">
        <v>0.775</v>
      </c>
      <c r="K372" s="143">
        <v>0.8263888888888888</v>
      </c>
      <c r="L372" s="143">
        <v>0.9</v>
      </c>
      <c r="M372" s="143"/>
      <c r="N372" s="155"/>
      <c r="O372" s="38"/>
      <c r="P372" s="38"/>
      <c r="Q372" s="38"/>
      <c r="R372" s="45"/>
      <c r="S372" s="47"/>
      <c r="T372" s="43"/>
      <c r="U372" s="44"/>
      <c r="V372" s="114">
        <f t="shared" si="0"/>
        <v>0.015972222222222165</v>
      </c>
      <c r="W372" s="114">
        <f t="shared" si="0"/>
        <v>0.015972222222222054</v>
      </c>
      <c r="X372" s="92"/>
      <c r="Y372" s="34"/>
      <c r="Z372" s="92"/>
      <c r="AA372" s="34" t="s">
        <v>61</v>
      </c>
      <c r="AB372" s="59"/>
      <c r="AC372" s="92"/>
    </row>
    <row r="373" spans="1:29" s="108" customFormat="1" ht="21.75" customHeight="1">
      <c r="A373" s="153">
        <v>7</v>
      </c>
      <c r="B373" s="143">
        <v>0.275694444444444</v>
      </c>
      <c r="C373" s="140">
        <v>0.324305555555555</v>
      </c>
      <c r="D373" s="143">
        <v>0.399305555555556</v>
      </c>
      <c r="E373" s="143">
        <v>0.450694444444444</v>
      </c>
      <c r="F373" s="143">
        <v>0.53125</v>
      </c>
      <c r="G373" s="143">
        <v>0.582638888888888</v>
      </c>
      <c r="H373" s="143">
        <v>0.662500000000006</v>
      </c>
      <c r="I373" s="143">
        <v>0.713888888888899</v>
      </c>
      <c r="J373" s="143">
        <v>0.7909722222222223</v>
      </c>
      <c r="K373" s="143">
        <v>0.842361111111111</v>
      </c>
      <c r="L373" s="143">
        <v>0.9125</v>
      </c>
      <c r="M373" s="143"/>
      <c r="N373" s="155"/>
      <c r="O373" s="38"/>
      <c r="P373" s="38"/>
      <c r="Q373" s="38"/>
      <c r="R373" s="45"/>
      <c r="S373" s="47"/>
      <c r="T373" s="43"/>
      <c r="U373" s="44"/>
      <c r="V373" s="114">
        <f t="shared" si="0"/>
        <v>0.015277777777777835</v>
      </c>
      <c r="W373" s="114">
        <f t="shared" si="0"/>
        <v>0.015277777777777946</v>
      </c>
      <c r="X373" s="92"/>
      <c r="Y373" s="92"/>
      <c r="Z373" s="92"/>
      <c r="AA373" s="34" t="s">
        <v>61</v>
      </c>
      <c r="AB373" s="59"/>
      <c r="AC373" s="92"/>
    </row>
    <row r="374" spans="1:29" s="108" customFormat="1" ht="21.75" customHeight="1">
      <c r="A374" s="153">
        <v>8</v>
      </c>
      <c r="B374" s="143">
        <v>0.288888888888888</v>
      </c>
      <c r="C374" s="143">
        <v>0.338888888888888</v>
      </c>
      <c r="D374" s="143">
        <v>0.415277777777778</v>
      </c>
      <c r="E374" s="143">
        <v>0.466666666666666</v>
      </c>
      <c r="F374" s="143">
        <v>0.547222222222221</v>
      </c>
      <c r="G374" s="143">
        <v>0.59861111111111</v>
      </c>
      <c r="H374" s="143">
        <v>0.679166666666675</v>
      </c>
      <c r="I374" s="143">
        <v>0.730555555555569</v>
      </c>
      <c r="J374" s="143">
        <v>0.806944444444445</v>
      </c>
      <c r="K374" s="143">
        <v>0.8583333333333334</v>
      </c>
      <c r="L374" s="143">
        <v>0.925</v>
      </c>
      <c r="M374" s="143"/>
      <c r="N374" s="155"/>
      <c r="O374" s="38"/>
      <c r="P374" s="38"/>
      <c r="Q374" s="38"/>
      <c r="R374" s="45"/>
      <c r="S374" s="47"/>
      <c r="T374" s="43"/>
      <c r="U374" s="44"/>
      <c r="V374" s="114">
        <v>0.013888888888888888</v>
      </c>
      <c r="W374" s="114">
        <v>0.015277777777777946</v>
      </c>
      <c r="X374" s="92"/>
      <c r="Y374" s="92"/>
      <c r="Z374" s="92"/>
      <c r="AA374" s="34" t="s">
        <v>61</v>
      </c>
      <c r="AB374" s="34"/>
      <c r="AC374" s="92"/>
    </row>
    <row r="375" spans="1:29" s="108" customFormat="1" ht="21.75" customHeight="1">
      <c r="A375" s="153">
        <v>9</v>
      </c>
      <c r="B375" s="143"/>
      <c r="C375" s="140"/>
      <c r="D375" s="143"/>
      <c r="E375" s="143"/>
      <c r="F375" s="143"/>
      <c r="G375" s="140"/>
      <c r="H375" s="143"/>
      <c r="I375" s="143"/>
      <c r="J375" s="143"/>
      <c r="K375" s="140"/>
      <c r="L375" s="143"/>
      <c r="M375" s="143"/>
      <c r="N375" s="155"/>
      <c r="O375" s="38"/>
      <c r="P375" s="38"/>
      <c r="Q375" s="38"/>
      <c r="R375" s="45"/>
      <c r="S375" s="47"/>
      <c r="T375" s="43"/>
      <c r="U375" s="44"/>
      <c r="V375" s="114"/>
      <c r="W375" s="114"/>
      <c r="X375" s="92"/>
      <c r="Y375" s="92"/>
      <c r="Z375" s="92"/>
      <c r="AB375" s="34"/>
      <c r="AC375" s="92"/>
    </row>
    <row r="376" spans="1:29" s="108" customFormat="1" ht="21.75" customHeight="1">
      <c r="A376" s="156">
        <v>10</v>
      </c>
      <c r="B376" s="146"/>
      <c r="C376" s="143"/>
      <c r="D376" s="143"/>
      <c r="E376" s="143"/>
      <c r="F376" s="143"/>
      <c r="G376" s="143"/>
      <c r="H376" s="142"/>
      <c r="I376" s="140"/>
      <c r="J376" s="143"/>
      <c r="K376" s="143"/>
      <c r="L376" s="142"/>
      <c r="M376" s="150"/>
      <c r="N376" s="155"/>
      <c r="O376" s="38"/>
      <c r="P376" s="38"/>
      <c r="Q376" s="38"/>
      <c r="R376" s="43"/>
      <c r="S376" s="47"/>
      <c r="T376" s="43"/>
      <c r="U376" s="44"/>
      <c r="V376" s="116"/>
      <c r="W376" s="116"/>
      <c r="X376" s="92"/>
      <c r="Y376" s="92"/>
      <c r="Z376" s="92"/>
      <c r="AA376" s="92"/>
      <c r="AB376" s="92"/>
      <c r="AC376" s="92"/>
    </row>
    <row r="377" spans="1:29" s="108" customFormat="1" ht="21.75" customHeight="1">
      <c r="A377" s="156">
        <v>11</v>
      </c>
      <c r="B377" s="38"/>
      <c r="C377" s="38"/>
      <c r="D377" s="38"/>
      <c r="E377" s="38"/>
      <c r="F377" s="65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45"/>
      <c r="S377" s="47"/>
      <c r="T377" s="43"/>
      <c r="U377" s="44"/>
      <c r="V377" s="92"/>
      <c r="W377" s="116"/>
      <c r="X377" s="92"/>
      <c r="Y377" s="92"/>
      <c r="Z377" s="59"/>
      <c r="AA377" s="59"/>
      <c r="AB377" s="59"/>
      <c r="AC377" s="92"/>
    </row>
    <row r="378" spans="1:29" s="108" customFormat="1" ht="21.75" customHeight="1">
      <c r="A378" s="156">
        <v>12</v>
      </c>
      <c r="B378" s="38"/>
      <c r="C378" s="38"/>
      <c r="D378" s="38"/>
      <c r="E378" s="38"/>
      <c r="F378" s="65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45"/>
      <c r="S378" s="47"/>
      <c r="T378" s="43"/>
      <c r="U378" s="44"/>
      <c r="V378" s="92"/>
      <c r="W378" s="92"/>
      <c r="X378" s="92"/>
      <c r="Y378" s="92"/>
      <c r="Z378" s="59"/>
      <c r="AA378" s="59"/>
      <c r="AB378" s="59"/>
      <c r="AC378" s="92"/>
    </row>
    <row r="379" spans="1:29" s="108" customFormat="1" ht="21.75" customHeight="1">
      <c r="A379" s="156">
        <v>13</v>
      </c>
      <c r="B379" s="38"/>
      <c r="C379" s="38"/>
      <c r="D379" s="38"/>
      <c r="E379" s="38"/>
      <c r="F379" s="65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45"/>
      <c r="S379" s="47"/>
      <c r="T379" s="43"/>
      <c r="U379" s="44"/>
      <c r="V379" s="92"/>
      <c r="W379" s="92"/>
      <c r="X379" s="92"/>
      <c r="Y379" s="92"/>
      <c r="Z379" s="59"/>
      <c r="AA379" s="59"/>
      <c r="AB379" s="59"/>
      <c r="AC379" s="92"/>
    </row>
    <row r="380" spans="1:29" s="108" customFormat="1" ht="21.75" customHeight="1">
      <c r="A380" s="156">
        <v>14</v>
      </c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38"/>
      <c r="O380" s="38"/>
      <c r="P380" s="38"/>
      <c r="Q380" s="38"/>
      <c r="R380" s="45"/>
      <c r="S380" s="47"/>
      <c r="T380" s="43"/>
      <c r="U380" s="44"/>
      <c r="V380" s="92"/>
      <c r="W380" s="92"/>
      <c r="X380" s="92"/>
      <c r="Y380" s="92"/>
      <c r="Z380" s="59"/>
      <c r="AA380" s="59"/>
      <c r="AB380" s="59"/>
      <c r="AC380" s="92"/>
    </row>
    <row r="381" spans="1:29" s="108" customFormat="1" ht="21.75" customHeight="1">
      <c r="A381" s="156">
        <v>15</v>
      </c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38"/>
      <c r="O381" s="38"/>
      <c r="P381" s="38"/>
      <c r="Q381" s="38"/>
      <c r="R381" s="45"/>
      <c r="S381" s="47"/>
      <c r="T381" s="43"/>
      <c r="U381" s="44"/>
      <c r="V381" s="92"/>
      <c r="W381" s="92"/>
      <c r="X381" s="92"/>
      <c r="Y381" s="92"/>
      <c r="Z381" s="59"/>
      <c r="AA381" s="59"/>
      <c r="AB381" s="59"/>
      <c r="AC381" s="92"/>
    </row>
    <row r="382" spans="1:29" s="108" customFormat="1" ht="21.75" customHeight="1">
      <c r="A382" s="156">
        <v>16</v>
      </c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38"/>
      <c r="O382" s="38"/>
      <c r="P382" s="38"/>
      <c r="Q382" s="38"/>
      <c r="R382" s="45"/>
      <c r="S382" s="47"/>
      <c r="T382" s="43"/>
      <c r="U382" s="44"/>
      <c r="V382" s="92"/>
      <c r="W382" s="92"/>
      <c r="X382" s="92"/>
      <c r="Y382" s="92"/>
      <c r="Z382" s="59"/>
      <c r="AA382" s="59"/>
      <c r="AB382" s="59"/>
      <c r="AC382" s="92"/>
    </row>
    <row r="383" spans="1:29" s="108" customFormat="1" ht="21.75" customHeight="1">
      <c r="A383" s="156">
        <v>17</v>
      </c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38"/>
      <c r="O383" s="38"/>
      <c r="P383" s="38"/>
      <c r="Q383" s="38"/>
      <c r="R383" s="45"/>
      <c r="S383" s="47"/>
      <c r="T383" s="43"/>
      <c r="U383" s="44"/>
      <c r="V383" s="92"/>
      <c r="W383" s="92"/>
      <c r="X383" s="92"/>
      <c r="Y383" s="92"/>
      <c r="Z383" s="34"/>
      <c r="AA383" s="34"/>
      <c r="AB383" s="34"/>
      <c r="AC383" s="92"/>
    </row>
    <row r="384" spans="1:29" s="108" customFormat="1" ht="21.75" customHeight="1">
      <c r="A384" s="156">
        <v>18</v>
      </c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38"/>
      <c r="O384" s="38"/>
      <c r="P384" s="38"/>
      <c r="Q384" s="38"/>
      <c r="R384" s="45"/>
      <c r="S384" s="47"/>
      <c r="T384" s="43"/>
      <c r="U384" s="44"/>
      <c r="V384" s="92"/>
      <c r="W384" s="92"/>
      <c r="X384" s="92"/>
      <c r="Y384" s="92"/>
      <c r="Z384" s="34"/>
      <c r="AA384" s="34"/>
      <c r="AB384" s="34"/>
      <c r="AC384" s="92"/>
    </row>
    <row r="385" spans="1:29" s="108" customFormat="1" ht="21.75" customHeight="1">
      <c r="A385" s="156">
        <v>19</v>
      </c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38"/>
      <c r="O385" s="38"/>
      <c r="P385" s="38"/>
      <c r="Q385" s="38"/>
      <c r="R385" s="36"/>
      <c r="S385" s="47"/>
      <c r="T385" s="43"/>
      <c r="U385" s="44"/>
      <c r="V385" s="92"/>
      <c r="W385" s="92"/>
      <c r="X385" s="92"/>
      <c r="Y385" s="92"/>
      <c r="Z385" s="34"/>
      <c r="AA385" s="34"/>
      <c r="AB385" s="34"/>
      <c r="AC385" s="92"/>
    </row>
    <row r="386" spans="1:29" s="108" customFormat="1" ht="21.75" customHeight="1">
      <c r="A386" s="156">
        <v>20</v>
      </c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38"/>
      <c r="O386" s="38"/>
      <c r="P386" s="38"/>
      <c r="Q386" s="38"/>
      <c r="R386" s="36"/>
      <c r="S386" s="43"/>
      <c r="T386" s="43"/>
      <c r="U386" s="44"/>
      <c r="V386" s="92"/>
      <c r="W386" s="92"/>
      <c r="X386" s="92"/>
      <c r="Y386" s="92"/>
      <c r="Z386" s="34"/>
      <c r="AA386" s="34"/>
      <c r="AB386" s="34"/>
      <c r="AC386" s="92"/>
    </row>
    <row r="387" spans="1:29" s="108" customFormat="1" ht="21.75" customHeight="1">
      <c r="A387" s="156">
        <v>21</v>
      </c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43"/>
      <c r="O387" s="43"/>
      <c r="P387" s="43"/>
      <c r="Q387" s="43"/>
      <c r="R387" s="43"/>
      <c r="S387" s="43"/>
      <c r="T387" s="43"/>
      <c r="U387" s="44"/>
      <c r="V387" s="92"/>
      <c r="W387" s="92"/>
      <c r="X387" s="92"/>
      <c r="Y387" s="92"/>
      <c r="Z387" s="34"/>
      <c r="AA387" s="34"/>
      <c r="AB387" s="34"/>
      <c r="AC387" s="92"/>
    </row>
    <row r="388" spans="1:29" s="108" customFormat="1" ht="21.75" customHeight="1">
      <c r="A388" s="156">
        <v>22</v>
      </c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43"/>
      <c r="O388" s="43"/>
      <c r="P388" s="43"/>
      <c r="Q388" s="43"/>
      <c r="R388" s="43"/>
      <c r="S388" s="43"/>
      <c r="T388" s="43"/>
      <c r="U388" s="44"/>
      <c r="V388" s="92"/>
      <c r="W388" s="92"/>
      <c r="X388" s="92"/>
      <c r="Y388" s="92"/>
      <c r="Z388" s="34"/>
      <c r="AA388" s="34"/>
      <c r="AB388" s="34"/>
      <c r="AC388" s="92"/>
    </row>
    <row r="389" spans="1:29" s="108" customFormat="1" ht="21.75" customHeight="1">
      <c r="A389" s="156">
        <v>23</v>
      </c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43"/>
      <c r="O389" s="43"/>
      <c r="P389" s="43"/>
      <c r="Q389" s="43"/>
      <c r="R389" s="43"/>
      <c r="S389" s="43"/>
      <c r="T389" s="43"/>
      <c r="U389" s="44"/>
      <c r="V389" s="92"/>
      <c r="W389" s="92"/>
      <c r="X389" s="92"/>
      <c r="Y389" s="92"/>
      <c r="Z389" s="34"/>
      <c r="AA389" s="34"/>
      <c r="AB389" s="34"/>
      <c r="AC389" s="92"/>
    </row>
    <row r="390" spans="1:29" s="108" customFormat="1" ht="21.75" customHeight="1">
      <c r="A390" s="156">
        <v>24</v>
      </c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43"/>
      <c r="O390" s="43"/>
      <c r="P390" s="43"/>
      <c r="Q390" s="43"/>
      <c r="R390" s="43"/>
      <c r="S390" s="43"/>
      <c r="T390" s="43"/>
      <c r="U390" s="44"/>
      <c r="V390" s="92"/>
      <c r="W390" s="92"/>
      <c r="X390" s="92"/>
      <c r="Y390" s="92"/>
      <c r="Z390" s="34"/>
      <c r="AA390" s="34"/>
      <c r="AB390" s="34"/>
      <c r="AC390" s="92"/>
    </row>
    <row r="391" spans="1:29" s="108" customFormat="1" ht="21.75" customHeight="1">
      <c r="A391" s="156">
        <v>25</v>
      </c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4"/>
      <c r="V391" s="92"/>
      <c r="W391" s="92"/>
      <c r="X391" s="92"/>
      <c r="Y391" s="92"/>
      <c r="Z391" s="34"/>
      <c r="AA391" s="34"/>
      <c r="AB391" s="34"/>
      <c r="AC391" s="92"/>
    </row>
    <row r="392" spans="1:29" s="108" customFormat="1" ht="21.75" customHeight="1">
      <c r="A392" s="156">
        <v>26</v>
      </c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4"/>
      <c r="V392" s="92"/>
      <c r="W392" s="92"/>
      <c r="X392" s="92"/>
      <c r="Y392" s="92"/>
      <c r="Z392" s="34"/>
      <c r="AA392" s="34"/>
      <c r="AB392" s="34"/>
      <c r="AC392" s="92"/>
    </row>
    <row r="393" spans="1:29" s="108" customFormat="1" ht="21.75" customHeight="1">
      <c r="A393" s="156">
        <v>27</v>
      </c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4"/>
      <c r="V393" s="92"/>
      <c r="W393" s="92"/>
      <c r="X393" s="92"/>
      <c r="Y393" s="92"/>
      <c r="Z393" s="34"/>
      <c r="AA393" s="34"/>
      <c r="AB393" s="34"/>
      <c r="AC393" s="92"/>
    </row>
    <row r="394" spans="1:29" s="108" customFormat="1" ht="21.75" customHeight="1">
      <c r="A394" s="156">
        <v>28</v>
      </c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4"/>
      <c r="V394" s="92"/>
      <c r="W394" s="92"/>
      <c r="X394" s="92"/>
      <c r="Y394" s="92"/>
      <c r="Z394" s="34"/>
      <c r="AA394" s="34"/>
      <c r="AB394" s="34"/>
      <c r="AC394" s="92"/>
    </row>
    <row r="395" spans="1:29" s="108" customFormat="1" ht="21.75" customHeight="1">
      <c r="A395" s="156">
        <v>29</v>
      </c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4"/>
      <c r="V395" s="92"/>
      <c r="W395" s="92"/>
      <c r="X395" s="92"/>
      <c r="Y395" s="92"/>
      <c r="Z395" s="34"/>
      <c r="AA395" s="34"/>
      <c r="AB395" s="34"/>
      <c r="AC395" s="92"/>
    </row>
    <row r="396" spans="1:29" s="108" customFormat="1" ht="21.75" customHeight="1">
      <c r="A396" s="156">
        <v>30</v>
      </c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9"/>
      <c r="V396" s="92"/>
      <c r="W396" s="92"/>
      <c r="X396" s="92"/>
      <c r="Y396" s="92"/>
      <c r="Z396" s="34"/>
      <c r="AA396" s="34"/>
      <c r="AB396" s="34"/>
      <c r="AC396" s="92"/>
    </row>
    <row r="397" spans="1:29" s="108" customFormat="1" ht="21.75" customHeight="1">
      <c r="A397" s="156">
        <v>31</v>
      </c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9"/>
      <c r="V397" s="92"/>
      <c r="W397" s="92"/>
      <c r="X397" s="92"/>
      <c r="Y397" s="92"/>
      <c r="Z397" s="34"/>
      <c r="AA397" s="34"/>
      <c r="AB397" s="34"/>
      <c r="AC397" s="92"/>
    </row>
    <row r="398" spans="1:29" s="108" customFormat="1" ht="21.75" customHeight="1">
      <c r="A398" s="156">
        <v>32</v>
      </c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9"/>
      <c r="V398" s="92"/>
      <c r="W398" s="92"/>
      <c r="X398" s="92"/>
      <c r="Y398" s="92"/>
      <c r="Z398" s="34"/>
      <c r="AA398" s="34"/>
      <c r="AB398" s="34"/>
      <c r="AC398" s="92"/>
    </row>
    <row r="399" spans="1:29" s="108" customFormat="1" ht="21.75" customHeight="1" thickBot="1">
      <c r="A399" s="157">
        <v>33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50"/>
      <c r="V399" s="92"/>
      <c r="W399" s="92"/>
      <c r="X399" s="92"/>
      <c r="Y399" s="92"/>
      <c r="Z399" s="34"/>
      <c r="AA399" s="34"/>
      <c r="AB399" s="34"/>
      <c r="AC399" s="92"/>
    </row>
    <row r="400" spans="1:29" s="108" customFormat="1" ht="21.75" customHeight="1" thickBot="1">
      <c r="A400" s="333" t="s">
        <v>44</v>
      </c>
      <c r="B400" s="334"/>
      <c r="C400" s="335" t="s">
        <v>51</v>
      </c>
      <c r="D400" s="335"/>
      <c r="E400" s="335"/>
      <c r="F400" s="336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92"/>
      <c r="W400" s="92"/>
      <c r="X400" s="92"/>
      <c r="Y400" s="92"/>
      <c r="Z400" s="34"/>
      <c r="AA400" s="34"/>
      <c r="AB400" s="34"/>
      <c r="AC400" s="92"/>
    </row>
    <row r="401" spans="1:29" s="108" customFormat="1" ht="30" customHeight="1" thickBot="1">
      <c r="A401" s="279" t="s">
        <v>54</v>
      </c>
      <c r="B401" s="280"/>
      <c r="C401" s="280"/>
      <c r="D401" s="280"/>
      <c r="E401" s="281"/>
      <c r="F401" s="92"/>
      <c r="G401" s="92"/>
      <c r="H401" s="339" t="s">
        <v>55</v>
      </c>
      <c r="I401" s="340"/>
      <c r="J401" s="340"/>
      <c r="K401" s="29" t="s">
        <v>28</v>
      </c>
      <c r="L401" s="341" t="s">
        <v>56</v>
      </c>
      <c r="M401" s="341"/>
      <c r="N401" s="342"/>
      <c r="O401" s="53"/>
      <c r="P401" s="30"/>
      <c r="Q401" s="30"/>
      <c r="R401" s="30"/>
      <c r="S401" s="92"/>
      <c r="T401" s="343" t="s">
        <v>68</v>
      </c>
      <c r="U401" s="344"/>
      <c r="V401" s="31">
        <f>V403/V408</f>
        <v>0.013752723311543213</v>
      </c>
      <c r="W401" s="31">
        <f>W403/W408</f>
        <v>0.013752723311546821</v>
      </c>
      <c r="X401" s="31">
        <f>AVERAGE(V401,W401)</f>
        <v>0.013752723311545017</v>
      </c>
      <c r="Y401" s="32" t="s">
        <v>31</v>
      </c>
      <c r="Z401" s="33">
        <f>ROUND(X401*1440,0)/1440</f>
        <v>0.013888888888888888</v>
      </c>
      <c r="AA401" s="33"/>
      <c r="AB401" s="33"/>
      <c r="AC401" s="92"/>
    </row>
    <row r="402" spans="1:29" s="108" customFormat="1" ht="12.75" customHeight="1" thickBot="1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53"/>
      <c r="P402" s="53"/>
      <c r="Q402" s="53"/>
      <c r="R402" s="92"/>
      <c r="S402" s="92"/>
      <c r="T402" s="92"/>
      <c r="U402" s="92"/>
      <c r="V402" s="31">
        <f>B411</f>
        <v>0.23611111111111113</v>
      </c>
      <c r="W402" s="31">
        <f>C407</f>
        <v>0.23611111111111113</v>
      </c>
      <c r="X402" s="92"/>
      <c r="Y402" s="92"/>
      <c r="Z402" s="34"/>
      <c r="AA402" s="34"/>
      <c r="AB402" s="34"/>
      <c r="AC402" s="92"/>
    </row>
    <row r="403" spans="1:29" s="108" customFormat="1" ht="21" customHeight="1" thickBot="1">
      <c r="A403" s="345" t="s">
        <v>32</v>
      </c>
      <c r="B403" s="346"/>
      <c r="C403" s="347" t="s">
        <v>33</v>
      </c>
      <c r="D403" s="347"/>
      <c r="E403" s="348"/>
      <c r="F403" s="349"/>
      <c r="G403" s="350"/>
      <c r="H403" s="350"/>
      <c r="I403" s="350"/>
      <c r="J403" s="350"/>
      <c r="K403" s="92"/>
      <c r="L403" s="92"/>
      <c r="M403" s="92"/>
      <c r="N403" s="289" t="s">
        <v>34</v>
      </c>
      <c r="O403" s="290"/>
      <c r="P403" s="291">
        <f>Z401</f>
        <v>0.013888888888888888</v>
      </c>
      <c r="Q403" s="292"/>
      <c r="R403" s="92"/>
      <c r="S403" s="35" t="s">
        <v>35</v>
      </c>
      <c r="T403" s="378">
        <v>0.049305555555555554</v>
      </c>
      <c r="U403" s="379"/>
      <c r="V403" s="31">
        <f>V404-V402</f>
        <v>0.7013888888887039</v>
      </c>
      <c r="W403" s="31">
        <f>W404-W402</f>
        <v>0.7013888888888878</v>
      </c>
      <c r="X403" s="92"/>
      <c r="Y403" s="92"/>
      <c r="Z403" s="34"/>
      <c r="AA403" s="34"/>
      <c r="AB403" s="34"/>
      <c r="AC403" s="92"/>
    </row>
    <row r="404" spans="1:29" s="108" customFormat="1" ht="12" customHeight="1" thickBot="1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31">
        <f>M412</f>
        <v>0.937499999999815</v>
      </c>
      <c r="W404" s="31">
        <f>N407</f>
        <v>0.937499999999999</v>
      </c>
      <c r="X404" s="92"/>
      <c r="Y404" s="92"/>
      <c r="Z404" s="34"/>
      <c r="AA404" s="34"/>
      <c r="AB404" s="34"/>
      <c r="AC404" s="92"/>
    </row>
    <row r="405" spans="1:29" s="108" customFormat="1" ht="13.5">
      <c r="A405" s="337" t="s">
        <v>36</v>
      </c>
      <c r="B405" s="331">
        <v>1</v>
      </c>
      <c r="C405" s="331"/>
      <c r="D405" s="331">
        <v>2</v>
      </c>
      <c r="E405" s="331"/>
      <c r="F405" s="331">
        <v>3</v>
      </c>
      <c r="G405" s="331"/>
      <c r="H405" s="331">
        <v>4</v>
      </c>
      <c r="I405" s="331"/>
      <c r="J405" s="331">
        <v>5</v>
      </c>
      <c r="K405" s="331"/>
      <c r="L405" s="331">
        <v>6</v>
      </c>
      <c r="M405" s="331"/>
      <c r="N405" s="331">
        <v>7</v>
      </c>
      <c r="O405" s="331"/>
      <c r="P405" s="331">
        <v>8</v>
      </c>
      <c r="Q405" s="331"/>
      <c r="R405" s="331">
        <v>9</v>
      </c>
      <c r="S405" s="331"/>
      <c r="T405" s="331">
        <v>10</v>
      </c>
      <c r="U405" s="332"/>
      <c r="V405" s="92"/>
      <c r="W405" s="92"/>
      <c r="X405" s="92"/>
      <c r="Y405" s="92"/>
      <c r="Z405" s="34"/>
      <c r="AA405" s="34"/>
      <c r="AB405" s="34"/>
      <c r="AC405" s="92"/>
    </row>
    <row r="406" spans="1:29" s="108" customFormat="1" ht="13.5">
      <c r="A406" s="338"/>
      <c r="B406" s="36" t="s">
        <v>59</v>
      </c>
      <c r="C406" s="36" t="s">
        <v>56</v>
      </c>
      <c r="D406" s="36" t="s">
        <v>59</v>
      </c>
      <c r="E406" s="36" t="s">
        <v>56</v>
      </c>
      <c r="F406" s="36" t="s">
        <v>59</v>
      </c>
      <c r="G406" s="36" t="s">
        <v>56</v>
      </c>
      <c r="H406" s="36" t="s">
        <v>59</v>
      </c>
      <c r="I406" s="36" t="s">
        <v>56</v>
      </c>
      <c r="J406" s="36" t="s">
        <v>59</v>
      </c>
      <c r="K406" s="36" t="s">
        <v>56</v>
      </c>
      <c r="L406" s="36" t="s">
        <v>59</v>
      </c>
      <c r="M406" s="36" t="s">
        <v>56</v>
      </c>
      <c r="N406" s="36" t="s">
        <v>59</v>
      </c>
      <c r="O406" s="36"/>
      <c r="P406" s="36"/>
      <c r="Q406" s="36"/>
      <c r="R406" s="36"/>
      <c r="S406" s="36"/>
      <c r="T406" s="36"/>
      <c r="U406" s="37"/>
      <c r="V406" s="92"/>
      <c r="W406" s="92"/>
      <c r="X406" s="92"/>
      <c r="Y406" s="92"/>
      <c r="Z406" s="34"/>
      <c r="AA406" s="34"/>
      <c r="AB406" s="34"/>
      <c r="AC406" s="92"/>
    </row>
    <row r="407" spans="1:29" s="108" customFormat="1" ht="21.75" customHeight="1">
      <c r="A407" s="153" t="s">
        <v>69</v>
      </c>
      <c r="B407" s="120"/>
      <c r="C407" s="140">
        <v>0.23611111111111113</v>
      </c>
      <c r="D407" s="143">
        <v>0.3013888888888889</v>
      </c>
      <c r="E407" s="143">
        <v>0.3520833333333333</v>
      </c>
      <c r="F407" s="143">
        <v>0.429166666666667</v>
      </c>
      <c r="G407" s="140">
        <v>0.480555555555556</v>
      </c>
      <c r="H407" s="143">
        <v>0.560416666666673</v>
      </c>
      <c r="I407" s="143">
        <v>0.611805555555553</v>
      </c>
      <c r="J407" s="143">
        <v>0.6902777777777778</v>
      </c>
      <c r="K407" s="140">
        <v>0.741666666666676</v>
      </c>
      <c r="L407" s="143">
        <v>0.815972222222222</v>
      </c>
      <c r="M407" s="143">
        <v>0.868055555555455</v>
      </c>
      <c r="N407" s="143">
        <v>0.937499999999999</v>
      </c>
      <c r="O407" s="38"/>
      <c r="P407" s="38"/>
      <c r="Q407" s="38"/>
      <c r="R407" s="45"/>
      <c r="S407" s="47"/>
      <c r="T407" s="43"/>
      <c r="U407" s="44"/>
      <c r="V407" s="39">
        <f>COUNTA(B407:U439)</f>
        <v>102</v>
      </c>
      <c r="W407" s="40">
        <f>V407/9/2</f>
        <v>5.666666666666667</v>
      </c>
      <c r="X407" s="92"/>
      <c r="Y407" s="92"/>
      <c r="Z407" s="92"/>
      <c r="AA407" s="34" t="s">
        <v>61</v>
      </c>
      <c r="AB407" s="34"/>
      <c r="AC407" s="92"/>
    </row>
    <row r="408" spans="1:29" s="108" customFormat="1" ht="21.75" customHeight="1">
      <c r="A408" s="153">
        <v>2</v>
      </c>
      <c r="B408" s="154"/>
      <c r="C408" s="143">
        <v>0.24722222222222223</v>
      </c>
      <c r="D408" s="143">
        <v>0.3145833333333333</v>
      </c>
      <c r="E408" s="140">
        <v>0.3659722222222222</v>
      </c>
      <c r="F408" s="143">
        <v>0.443750000000001</v>
      </c>
      <c r="G408" s="143">
        <v>0.495138888888889</v>
      </c>
      <c r="H408" s="143">
        <v>0.575000000000007</v>
      </c>
      <c r="I408" s="140">
        <v>0.626388888888886</v>
      </c>
      <c r="J408" s="143">
        <v>0.7048611111111112</v>
      </c>
      <c r="K408" s="143">
        <v>0.756250000000013</v>
      </c>
      <c r="L408" s="143">
        <v>0.829861111111111</v>
      </c>
      <c r="M408" s="140">
        <v>0.881944444444327</v>
      </c>
      <c r="N408" s="143"/>
      <c r="O408" s="38"/>
      <c r="P408" s="38"/>
      <c r="Q408" s="38"/>
      <c r="R408" s="45"/>
      <c r="S408" s="47"/>
      <c r="T408" s="43"/>
      <c r="U408" s="44"/>
      <c r="V408" s="41">
        <f>COUNTA(B407:B439,D407:D439,F407:F439,H407:H439,J407:J439,L407:L439,N407:N439,P407:P439,R407:R439,T407:T439)</f>
        <v>51</v>
      </c>
      <c r="W408" s="41">
        <f>COUNTA(C407:C439,E407:E439,G407:G439,I407:I439,K407:K439,M407:M439,O407:O439,Q407:Q439,S407:S439,U407:U439)</f>
        <v>51</v>
      </c>
      <c r="X408" s="92"/>
      <c r="Y408" s="92">
        <f>(V408+W408)/2</f>
        <v>51</v>
      </c>
      <c r="Z408" s="92"/>
      <c r="AA408" s="34"/>
      <c r="AB408" s="34"/>
      <c r="AC408" s="92"/>
    </row>
    <row r="409" spans="1:29" s="108" customFormat="1" ht="21.75" customHeight="1">
      <c r="A409" s="153" t="s">
        <v>70</v>
      </c>
      <c r="B409" s="143"/>
      <c r="C409" s="140">
        <v>0.258333333333333</v>
      </c>
      <c r="D409" s="143">
        <v>0.327777777777778</v>
      </c>
      <c r="E409" s="143">
        <v>0.37916666666666665</v>
      </c>
      <c r="F409" s="143">
        <v>0.458333333333335</v>
      </c>
      <c r="G409" s="140">
        <v>0.509722222222222</v>
      </c>
      <c r="H409" s="143">
        <v>0.589583333333341</v>
      </c>
      <c r="I409" s="143">
        <v>0.640972222222219</v>
      </c>
      <c r="J409" s="143">
        <v>0.71875</v>
      </c>
      <c r="K409" s="140">
        <v>0.77083333333335</v>
      </c>
      <c r="L409" s="143">
        <v>0.84375</v>
      </c>
      <c r="M409" s="143">
        <v>0.895833333333199</v>
      </c>
      <c r="N409" s="143"/>
      <c r="O409" s="38"/>
      <c r="P409" s="38"/>
      <c r="Q409" s="38"/>
      <c r="R409" s="45"/>
      <c r="S409" s="47"/>
      <c r="T409" s="43"/>
      <c r="U409" s="44"/>
      <c r="V409" s="92"/>
      <c r="W409" s="92"/>
      <c r="X409" s="92"/>
      <c r="Y409" s="34" t="s">
        <v>38</v>
      </c>
      <c r="Z409" s="92"/>
      <c r="AA409" s="59"/>
      <c r="AB409" s="59"/>
      <c r="AC409" s="92"/>
    </row>
    <row r="410" spans="1:29" s="108" customFormat="1" ht="21.75" customHeight="1">
      <c r="A410" s="153">
        <v>4</v>
      </c>
      <c r="B410" s="143"/>
      <c r="C410" s="143">
        <v>0.2708333333333333</v>
      </c>
      <c r="D410" s="143">
        <v>0.3416666666666666</v>
      </c>
      <c r="E410" s="140">
        <v>0.39305555555555555</v>
      </c>
      <c r="F410" s="143">
        <v>0.472916666666669</v>
      </c>
      <c r="G410" s="143">
        <v>0.524305555555555</v>
      </c>
      <c r="H410" s="143">
        <v>0.604166666666675</v>
      </c>
      <c r="I410" s="140">
        <v>0.655555555555552</v>
      </c>
      <c r="J410" s="143">
        <v>0.732638888888889</v>
      </c>
      <c r="K410" s="143">
        <v>0.7847222222222222</v>
      </c>
      <c r="L410" s="143">
        <v>0.857638888888889</v>
      </c>
      <c r="M410" s="140">
        <v>0.909722222222071</v>
      </c>
      <c r="N410" s="150"/>
      <c r="O410" s="38"/>
      <c r="P410" s="38"/>
      <c r="Q410" s="38"/>
      <c r="R410" s="45"/>
      <c r="S410" s="47"/>
      <c r="T410" s="43"/>
      <c r="U410" s="44"/>
      <c r="V410" s="113" t="s">
        <v>41</v>
      </c>
      <c r="W410" s="113" t="s">
        <v>42</v>
      </c>
      <c r="X410" s="92"/>
      <c r="Y410" s="34"/>
      <c r="Z410" s="92"/>
      <c r="AA410" s="59"/>
      <c r="AB410" s="59"/>
      <c r="AC410" s="92"/>
    </row>
    <row r="411" spans="1:29" s="108" customFormat="1" ht="21.75" customHeight="1">
      <c r="A411" s="153" t="s">
        <v>71</v>
      </c>
      <c r="B411" s="143">
        <v>0.23611111111111113</v>
      </c>
      <c r="C411" s="140">
        <v>0.283333333333334</v>
      </c>
      <c r="D411" s="143">
        <v>0.35625</v>
      </c>
      <c r="E411" s="143">
        <v>0.4076388888888889</v>
      </c>
      <c r="F411" s="143">
        <v>0.487500000000003</v>
      </c>
      <c r="G411" s="140">
        <v>0.538888888888888</v>
      </c>
      <c r="H411" s="143">
        <v>0.6180555555555556</v>
      </c>
      <c r="I411" s="143">
        <v>0.669444444444441</v>
      </c>
      <c r="J411" s="143">
        <v>0.746527777777778</v>
      </c>
      <c r="K411" s="140">
        <v>0.798611111111094</v>
      </c>
      <c r="L411" s="143">
        <v>0.871527777777778</v>
      </c>
      <c r="M411" s="143">
        <v>0.923611111110943</v>
      </c>
      <c r="N411" s="155"/>
      <c r="O411" s="38"/>
      <c r="P411" s="38"/>
      <c r="Q411" s="38"/>
      <c r="R411" s="45"/>
      <c r="S411" s="47"/>
      <c r="T411" s="43"/>
      <c r="U411" s="44"/>
      <c r="V411" s="114">
        <f>L409-L408</f>
        <v>0.01388888888888895</v>
      </c>
      <c r="W411" s="114">
        <f>M409-M408</f>
        <v>0.013888888888872075</v>
      </c>
      <c r="X411" s="92"/>
      <c r="Y411" s="34"/>
      <c r="Z411" s="92"/>
      <c r="AA411" s="59"/>
      <c r="AB411" s="59"/>
      <c r="AC411" s="92"/>
    </row>
    <row r="412" spans="1:29" s="108" customFormat="1" ht="21.75" customHeight="1">
      <c r="A412" s="153">
        <v>6</v>
      </c>
      <c r="B412" s="143">
        <v>0.24861111111111112</v>
      </c>
      <c r="C412" s="143">
        <v>0.2965277777777778</v>
      </c>
      <c r="D412" s="143">
        <v>0.370833333333333</v>
      </c>
      <c r="E412" s="140">
        <v>0.4222222222222222</v>
      </c>
      <c r="F412" s="143">
        <v>0.502083333333337</v>
      </c>
      <c r="G412" s="143">
        <v>0.553472222222221</v>
      </c>
      <c r="H412" s="143">
        <v>0.631944444444436</v>
      </c>
      <c r="I412" s="140">
        <v>0.68333333333333</v>
      </c>
      <c r="J412" s="143">
        <v>0.760416666666667</v>
      </c>
      <c r="K412" s="143">
        <v>0.812499999999967</v>
      </c>
      <c r="L412" s="143">
        <v>0.8847222222222223</v>
      </c>
      <c r="M412" s="140">
        <v>0.937499999999815</v>
      </c>
      <c r="N412" s="155"/>
      <c r="O412" s="38"/>
      <c r="P412" s="38"/>
      <c r="Q412" s="38"/>
      <c r="R412" s="45"/>
      <c r="S412" s="47"/>
      <c r="T412" s="43"/>
      <c r="U412" s="44"/>
      <c r="V412" s="114">
        <f aca="true" t="shared" si="1" ref="V412:W414">L410-L409</f>
        <v>0.01388888888888895</v>
      </c>
      <c r="W412" s="114">
        <f t="shared" si="1"/>
        <v>0.013888888888871964</v>
      </c>
      <c r="X412" s="92"/>
      <c r="Y412" s="34"/>
      <c r="Z412" s="92"/>
      <c r="AA412" s="59"/>
      <c r="AB412" s="59"/>
      <c r="AC412" s="92"/>
    </row>
    <row r="413" spans="1:29" s="108" customFormat="1" ht="21.75" customHeight="1">
      <c r="A413" s="153" t="s">
        <v>72</v>
      </c>
      <c r="B413" s="143">
        <v>0.261111111111111</v>
      </c>
      <c r="C413" s="140">
        <v>0.309722222222222</v>
      </c>
      <c r="D413" s="143">
        <v>0.385416666666667</v>
      </c>
      <c r="E413" s="143">
        <v>0.436805555555556</v>
      </c>
      <c r="F413" s="143">
        <v>0.516666666666671</v>
      </c>
      <c r="G413" s="140">
        <v>0.568055555555554</v>
      </c>
      <c r="H413" s="143">
        <v>0.6465277777777778</v>
      </c>
      <c r="I413" s="143">
        <v>0.6979166666666666</v>
      </c>
      <c r="J413" s="143">
        <v>0.774305555555555</v>
      </c>
      <c r="K413" s="140">
        <v>0.826388888888839</v>
      </c>
      <c r="L413" s="143">
        <v>0.897916666666667</v>
      </c>
      <c r="M413" s="143"/>
      <c r="N413" s="155"/>
      <c r="O413" s="38"/>
      <c r="P413" s="38"/>
      <c r="Q413" s="38"/>
      <c r="R413" s="45"/>
      <c r="S413" s="47"/>
      <c r="T413" s="43"/>
      <c r="U413" s="44"/>
      <c r="V413" s="114">
        <f t="shared" si="1"/>
        <v>0.013888888888889062</v>
      </c>
      <c r="W413" s="114">
        <f t="shared" si="1"/>
        <v>0.013888888888871964</v>
      </c>
      <c r="X413" s="92"/>
      <c r="Y413" s="92"/>
      <c r="Z413" s="92"/>
      <c r="AA413" s="34" t="s">
        <v>61</v>
      </c>
      <c r="AB413" s="59"/>
      <c r="AC413" s="92"/>
    </row>
    <row r="414" spans="1:29" s="108" customFormat="1" ht="21.75" customHeight="1">
      <c r="A414" s="153">
        <v>8</v>
      </c>
      <c r="B414" s="143">
        <v>0.273611111111111</v>
      </c>
      <c r="C414" s="143">
        <v>0.322916666666665</v>
      </c>
      <c r="D414" s="143">
        <v>0.4</v>
      </c>
      <c r="E414" s="140">
        <v>0.451388888888889</v>
      </c>
      <c r="F414" s="143">
        <v>0.531250000000005</v>
      </c>
      <c r="G414" s="143">
        <v>0.582638888888887</v>
      </c>
      <c r="H414" s="143">
        <v>0.66111111111112</v>
      </c>
      <c r="I414" s="140">
        <v>0.712500000000003</v>
      </c>
      <c r="J414" s="143">
        <v>0.788194444444444</v>
      </c>
      <c r="K414" s="143">
        <v>0.840277777777711</v>
      </c>
      <c r="L414" s="143">
        <v>0.911111111111111</v>
      </c>
      <c r="M414" s="143"/>
      <c r="N414" s="155"/>
      <c r="O414" s="38"/>
      <c r="P414" s="38"/>
      <c r="Q414" s="38"/>
      <c r="R414" s="45"/>
      <c r="S414" s="47"/>
      <c r="T414" s="43"/>
      <c r="U414" s="44"/>
      <c r="V414" s="114">
        <v>0.013888888888888888</v>
      </c>
      <c r="W414" s="114">
        <f t="shared" si="1"/>
        <v>0.013888888888872075</v>
      </c>
      <c r="X414" s="92"/>
      <c r="Y414" s="92"/>
      <c r="Z414" s="92"/>
      <c r="AA414" s="34" t="s">
        <v>61</v>
      </c>
      <c r="AB414" s="34"/>
      <c r="AC414" s="92"/>
    </row>
    <row r="415" spans="1:29" s="108" customFormat="1" ht="21.75" customHeight="1">
      <c r="A415" s="153">
        <v>9</v>
      </c>
      <c r="B415" s="143">
        <v>0.28750000000000003</v>
      </c>
      <c r="C415" s="140">
        <v>0.33749999999999997</v>
      </c>
      <c r="D415" s="143">
        <v>0.414583333333334</v>
      </c>
      <c r="E415" s="143">
        <v>0.465972222222222</v>
      </c>
      <c r="F415" s="143">
        <v>0.545833333333339</v>
      </c>
      <c r="G415" s="140">
        <v>0.59722222222222</v>
      </c>
      <c r="H415" s="143">
        <v>0.675694444444461</v>
      </c>
      <c r="I415" s="143">
        <v>0.72708333333334</v>
      </c>
      <c r="J415" s="143">
        <v>0.802083333333333</v>
      </c>
      <c r="K415" s="140">
        <v>0.854166666666583</v>
      </c>
      <c r="L415" s="143">
        <v>0.924305555555555</v>
      </c>
      <c r="M415" s="143"/>
      <c r="N415" s="155"/>
      <c r="O415" s="38"/>
      <c r="P415" s="38"/>
      <c r="Q415" s="38"/>
      <c r="R415" s="45"/>
      <c r="S415" s="47"/>
      <c r="T415" s="43"/>
      <c r="U415" s="44"/>
      <c r="V415" s="114"/>
      <c r="W415" s="114"/>
      <c r="X415" s="92"/>
      <c r="Y415" s="92"/>
      <c r="Z415" s="92"/>
      <c r="AA415" s="34" t="s">
        <v>61</v>
      </c>
      <c r="AB415" s="34"/>
      <c r="AC415" s="92"/>
    </row>
    <row r="416" spans="1:29" s="108" customFormat="1" ht="21.75" customHeight="1">
      <c r="A416" s="156">
        <v>10</v>
      </c>
      <c r="B416" s="146"/>
      <c r="C416" s="143"/>
      <c r="D416" s="143"/>
      <c r="E416" s="143"/>
      <c r="F416" s="143"/>
      <c r="G416" s="143"/>
      <c r="H416" s="142"/>
      <c r="I416" s="140"/>
      <c r="J416" s="143"/>
      <c r="K416" s="143"/>
      <c r="L416" s="142"/>
      <c r="M416" s="150"/>
      <c r="N416" s="155"/>
      <c r="O416" s="38"/>
      <c r="P416" s="38"/>
      <c r="Q416" s="38"/>
      <c r="R416" s="43"/>
      <c r="S416" s="47"/>
      <c r="T416" s="43"/>
      <c r="U416" s="44"/>
      <c r="V416" s="116"/>
      <c r="W416" s="116"/>
      <c r="X416" s="92"/>
      <c r="Y416" s="92"/>
      <c r="Z416" s="92"/>
      <c r="AA416" s="92"/>
      <c r="AB416" s="92"/>
      <c r="AC416" s="92"/>
    </row>
    <row r="417" spans="1:29" s="108" customFormat="1" ht="21.75" customHeight="1">
      <c r="A417" s="156">
        <v>11</v>
      </c>
      <c r="B417" s="38"/>
      <c r="C417" s="38"/>
      <c r="D417" s="38"/>
      <c r="E417" s="38"/>
      <c r="F417" s="65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45"/>
      <c r="S417" s="47"/>
      <c r="T417" s="43"/>
      <c r="U417" s="44"/>
      <c r="V417" s="92"/>
      <c r="W417" s="116"/>
      <c r="X417" s="92"/>
      <c r="Y417" s="92"/>
      <c r="Z417" s="59"/>
      <c r="AA417" s="59"/>
      <c r="AB417" s="59"/>
      <c r="AC417" s="92"/>
    </row>
    <row r="418" spans="1:29" s="108" customFormat="1" ht="21.75" customHeight="1">
      <c r="A418" s="156">
        <v>12</v>
      </c>
      <c r="B418" s="38"/>
      <c r="C418" s="38"/>
      <c r="D418" s="38"/>
      <c r="E418" s="38"/>
      <c r="F418" s="65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45"/>
      <c r="S418" s="47"/>
      <c r="T418" s="43"/>
      <c r="U418" s="44"/>
      <c r="V418" s="92"/>
      <c r="W418" s="92"/>
      <c r="X418" s="92"/>
      <c r="Y418" s="92"/>
      <c r="Z418" s="59"/>
      <c r="AA418" s="59"/>
      <c r="AB418" s="59"/>
      <c r="AC418" s="92"/>
    </row>
    <row r="419" spans="1:29" s="108" customFormat="1" ht="21.75" customHeight="1">
      <c r="A419" s="156">
        <v>13</v>
      </c>
      <c r="B419" s="38"/>
      <c r="C419" s="38"/>
      <c r="D419" s="38"/>
      <c r="E419" s="38"/>
      <c r="F419" s="65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45"/>
      <c r="S419" s="47"/>
      <c r="T419" s="43"/>
      <c r="U419" s="44"/>
      <c r="V419" s="92"/>
      <c r="W419" s="92"/>
      <c r="X419" s="92"/>
      <c r="Y419" s="92"/>
      <c r="Z419" s="59"/>
      <c r="AA419" s="59"/>
      <c r="AB419" s="59"/>
      <c r="AC419" s="92"/>
    </row>
    <row r="420" spans="1:29" s="108" customFormat="1" ht="21.75" customHeight="1">
      <c r="A420" s="156">
        <v>14</v>
      </c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38"/>
      <c r="O420" s="38"/>
      <c r="P420" s="38"/>
      <c r="Q420" s="38"/>
      <c r="R420" s="45"/>
      <c r="S420" s="47"/>
      <c r="T420" s="43"/>
      <c r="U420" s="44"/>
      <c r="V420" s="92"/>
      <c r="W420" s="92"/>
      <c r="X420" s="92"/>
      <c r="Y420" s="92"/>
      <c r="Z420" s="59"/>
      <c r="AA420" s="59"/>
      <c r="AB420" s="59"/>
      <c r="AC420" s="92"/>
    </row>
    <row r="421" spans="1:29" s="108" customFormat="1" ht="21.75" customHeight="1">
      <c r="A421" s="156">
        <v>15</v>
      </c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38"/>
      <c r="O421" s="38"/>
      <c r="P421" s="38"/>
      <c r="Q421" s="38"/>
      <c r="R421" s="45"/>
      <c r="S421" s="47"/>
      <c r="T421" s="43"/>
      <c r="U421" s="44"/>
      <c r="V421" s="92"/>
      <c r="W421" s="92"/>
      <c r="X421" s="92"/>
      <c r="Y421" s="92"/>
      <c r="Z421" s="59"/>
      <c r="AA421" s="59"/>
      <c r="AB421" s="59"/>
      <c r="AC421" s="92"/>
    </row>
    <row r="422" spans="1:29" s="108" customFormat="1" ht="21.75" customHeight="1">
      <c r="A422" s="156">
        <v>16</v>
      </c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38"/>
      <c r="O422" s="38"/>
      <c r="P422" s="38"/>
      <c r="Q422" s="38"/>
      <c r="R422" s="45"/>
      <c r="S422" s="47"/>
      <c r="T422" s="43"/>
      <c r="U422" s="44"/>
      <c r="V422" s="92"/>
      <c r="W422" s="92"/>
      <c r="X422" s="92"/>
      <c r="Y422" s="92"/>
      <c r="Z422" s="59"/>
      <c r="AA422" s="59"/>
      <c r="AB422" s="59"/>
      <c r="AC422" s="92"/>
    </row>
    <row r="423" spans="1:29" s="108" customFormat="1" ht="21.75" customHeight="1">
      <c r="A423" s="156">
        <v>17</v>
      </c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38"/>
      <c r="O423" s="38"/>
      <c r="P423" s="38"/>
      <c r="Q423" s="38"/>
      <c r="R423" s="45"/>
      <c r="S423" s="47"/>
      <c r="T423" s="43"/>
      <c r="U423" s="44"/>
      <c r="V423" s="92"/>
      <c r="W423" s="92"/>
      <c r="X423" s="92"/>
      <c r="Y423" s="92"/>
      <c r="Z423" s="34"/>
      <c r="AA423" s="34"/>
      <c r="AB423" s="34"/>
      <c r="AC423" s="92"/>
    </row>
    <row r="424" spans="1:29" s="108" customFormat="1" ht="21.75" customHeight="1">
      <c r="A424" s="156">
        <v>18</v>
      </c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38"/>
      <c r="O424" s="38"/>
      <c r="P424" s="38"/>
      <c r="Q424" s="38"/>
      <c r="R424" s="45"/>
      <c r="S424" s="47"/>
      <c r="T424" s="43"/>
      <c r="U424" s="44"/>
      <c r="V424" s="92"/>
      <c r="W424" s="92"/>
      <c r="X424" s="92"/>
      <c r="Y424" s="92"/>
      <c r="Z424" s="34"/>
      <c r="AA424" s="34"/>
      <c r="AB424" s="34"/>
      <c r="AC424" s="92"/>
    </row>
    <row r="425" spans="1:29" s="108" customFormat="1" ht="21.75" customHeight="1">
      <c r="A425" s="156">
        <v>19</v>
      </c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38"/>
      <c r="O425" s="38"/>
      <c r="P425" s="38"/>
      <c r="Q425" s="38"/>
      <c r="R425" s="36"/>
      <c r="S425" s="47"/>
      <c r="T425" s="43"/>
      <c r="U425" s="44"/>
      <c r="V425" s="92"/>
      <c r="W425" s="92"/>
      <c r="X425" s="92"/>
      <c r="Y425" s="92"/>
      <c r="Z425" s="34"/>
      <c r="AA425" s="34"/>
      <c r="AB425" s="34"/>
      <c r="AC425" s="92"/>
    </row>
    <row r="426" spans="1:29" s="108" customFormat="1" ht="21.75" customHeight="1">
      <c r="A426" s="156">
        <v>20</v>
      </c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38"/>
      <c r="O426" s="38"/>
      <c r="P426" s="38"/>
      <c r="Q426" s="38"/>
      <c r="R426" s="36"/>
      <c r="S426" s="43"/>
      <c r="T426" s="43"/>
      <c r="U426" s="44"/>
      <c r="V426" s="92"/>
      <c r="W426" s="92"/>
      <c r="X426" s="92"/>
      <c r="Y426" s="92"/>
      <c r="Z426" s="34"/>
      <c r="AA426" s="34"/>
      <c r="AB426" s="34"/>
      <c r="AC426" s="92"/>
    </row>
    <row r="427" spans="1:29" s="108" customFormat="1" ht="21.75" customHeight="1">
      <c r="A427" s="156">
        <v>21</v>
      </c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43"/>
      <c r="O427" s="43"/>
      <c r="P427" s="43"/>
      <c r="Q427" s="43"/>
      <c r="R427" s="43"/>
      <c r="S427" s="43"/>
      <c r="T427" s="43"/>
      <c r="U427" s="44"/>
      <c r="V427" s="92"/>
      <c r="W427" s="92"/>
      <c r="X427" s="92"/>
      <c r="Y427" s="92"/>
      <c r="Z427" s="34"/>
      <c r="AA427" s="34"/>
      <c r="AB427" s="34"/>
      <c r="AC427" s="92"/>
    </row>
    <row r="428" spans="1:29" s="108" customFormat="1" ht="21.75" customHeight="1">
      <c r="A428" s="156">
        <v>22</v>
      </c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43"/>
      <c r="O428" s="43"/>
      <c r="P428" s="43"/>
      <c r="Q428" s="43"/>
      <c r="R428" s="43"/>
      <c r="S428" s="43"/>
      <c r="T428" s="43"/>
      <c r="U428" s="44"/>
      <c r="V428" s="92"/>
      <c r="W428" s="92"/>
      <c r="X428" s="92"/>
      <c r="Y428" s="92"/>
      <c r="Z428" s="34"/>
      <c r="AA428" s="34"/>
      <c r="AB428" s="34"/>
      <c r="AC428" s="92"/>
    </row>
    <row r="429" spans="1:29" s="108" customFormat="1" ht="21.75" customHeight="1">
      <c r="A429" s="156">
        <v>23</v>
      </c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43"/>
      <c r="O429" s="43"/>
      <c r="P429" s="43"/>
      <c r="Q429" s="43"/>
      <c r="R429" s="43"/>
      <c r="S429" s="43"/>
      <c r="T429" s="43"/>
      <c r="U429" s="44"/>
      <c r="V429" s="92"/>
      <c r="W429" s="92"/>
      <c r="X429" s="92"/>
      <c r="Y429" s="92"/>
      <c r="Z429" s="34"/>
      <c r="AA429" s="34"/>
      <c r="AB429" s="34"/>
      <c r="AC429" s="92"/>
    </row>
    <row r="430" spans="1:29" s="108" customFormat="1" ht="21.75" customHeight="1">
      <c r="A430" s="156">
        <v>24</v>
      </c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43"/>
      <c r="O430" s="43"/>
      <c r="P430" s="43"/>
      <c r="Q430" s="43"/>
      <c r="R430" s="43"/>
      <c r="S430" s="43"/>
      <c r="T430" s="43"/>
      <c r="U430" s="44"/>
      <c r="V430" s="92"/>
      <c r="W430" s="92"/>
      <c r="X430" s="92"/>
      <c r="Y430" s="92"/>
      <c r="Z430" s="34"/>
      <c r="AA430" s="34"/>
      <c r="AB430" s="34"/>
      <c r="AC430" s="92"/>
    </row>
    <row r="431" spans="1:29" s="108" customFormat="1" ht="21.75" customHeight="1">
      <c r="A431" s="156">
        <v>25</v>
      </c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4"/>
      <c r="V431" s="92"/>
      <c r="W431" s="92"/>
      <c r="X431" s="92"/>
      <c r="Y431" s="92"/>
      <c r="Z431" s="34"/>
      <c r="AA431" s="34"/>
      <c r="AB431" s="34"/>
      <c r="AC431" s="92"/>
    </row>
    <row r="432" spans="1:29" s="108" customFormat="1" ht="21.75" customHeight="1">
      <c r="A432" s="156">
        <v>26</v>
      </c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4"/>
      <c r="V432" s="92"/>
      <c r="W432" s="92"/>
      <c r="X432" s="92"/>
      <c r="Y432" s="92"/>
      <c r="Z432" s="34"/>
      <c r="AA432" s="34"/>
      <c r="AB432" s="34"/>
      <c r="AC432" s="92"/>
    </row>
    <row r="433" spans="1:29" s="108" customFormat="1" ht="21.75" customHeight="1">
      <c r="A433" s="156">
        <v>27</v>
      </c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4"/>
      <c r="V433" s="92"/>
      <c r="W433" s="92"/>
      <c r="X433" s="92"/>
      <c r="Y433" s="92"/>
      <c r="Z433" s="34"/>
      <c r="AA433" s="34"/>
      <c r="AB433" s="34"/>
      <c r="AC433" s="92"/>
    </row>
    <row r="434" spans="1:29" s="108" customFormat="1" ht="21.75" customHeight="1">
      <c r="A434" s="156">
        <v>28</v>
      </c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4"/>
      <c r="V434" s="92"/>
      <c r="W434" s="92"/>
      <c r="X434" s="92"/>
      <c r="Y434" s="92"/>
      <c r="Z434" s="34"/>
      <c r="AA434" s="34"/>
      <c r="AB434" s="34"/>
      <c r="AC434" s="92"/>
    </row>
    <row r="435" spans="1:29" s="108" customFormat="1" ht="21.75" customHeight="1">
      <c r="A435" s="156">
        <v>29</v>
      </c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4"/>
      <c r="V435" s="92"/>
      <c r="W435" s="92"/>
      <c r="X435" s="92"/>
      <c r="Y435" s="92"/>
      <c r="Z435" s="34"/>
      <c r="AA435" s="34"/>
      <c r="AB435" s="34"/>
      <c r="AC435" s="92"/>
    </row>
    <row r="436" spans="1:29" s="108" customFormat="1" ht="21.75" customHeight="1">
      <c r="A436" s="156">
        <v>30</v>
      </c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9"/>
      <c r="V436" s="92"/>
      <c r="W436" s="92"/>
      <c r="X436" s="92"/>
      <c r="Y436" s="92"/>
      <c r="Z436" s="34"/>
      <c r="AA436" s="34"/>
      <c r="AB436" s="34"/>
      <c r="AC436" s="92"/>
    </row>
    <row r="437" spans="1:29" s="108" customFormat="1" ht="21.75" customHeight="1">
      <c r="A437" s="156">
        <v>31</v>
      </c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9"/>
      <c r="V437" s="92"/>
      <c r="W437" s="92"/>
      <c r="X437" s="92"/>
      <c r="Y437" s="92"/>
      <c r="Z437" s="34"/>
      <c r="AA437" s="34"/>
      <c r="AB437" s="34"/>
      <c r="AC437" s="92"/>
    </row>
    <row r="438" spans="1:29" s="108" customFormat="1" ht="21.75" customHeight="1">
      <c r="A438" s="156">
        <v>32</v>
      </c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9"/>
      <c r="V438" s="92"/>
      <c r="W438" s="92"/>
      <c r="X438" s="92"/>
      <c r="Y438" s="92"/>
      <c r="Z438" s="34"/>
      <c r="AA438" s="34"/>
      <c r="AB438" s="34"/>
      <c r="AC438" s="92"/>
    </row>
    <row r="439" spans="1:29" s="108" customFormat="1" ht="21.75" customHeight="1" thickBot="1">
      <c r="A439" s="157">
        <v>33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50"/>
      <c r="V439" s="92"/>
      <c r="W439" s="92"/>
      <c r="X439" s="92"/>
      <c r="Y439" s="92"/>
      <c r="Z439" s="34"/>
      <c r="AA439" s="34"/>
      <c r="AB439" s="34"/>
      <c r="AC439" s="92"/>
    </row>
    <row r="440" spans="1:29" s="108" customFormat="1" ht="21.75" customHeight="1" thickBot="1">
      <c r="A440" s="333" t="s">
        <v>44</v>
      </c>
      <c r="B440" s="334"/>
      <c r="C440" s="382" t="s">
        <v>66</v>
      </c>
      <c r="D440" s="383"/>
      <c r="E440" s="383"/>
      <c r="F440" s="38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92"/>
      <c r="W440" s="92"/>
      <c r="X440" s="92"/>
      <c r="Y440" s="92"/>
      <c r="Z440" s="34"/>
      <c r="AA440" s="34"/>
      <c r="AB440" s="34"/>
      <c r="AC440" s="92"/>
    </row>
    <row r="441" spans="1:26" s="92" customFormat="1" ht="31.5" customHeight="1" thickBot="1">
      <c r="A441" s="320" t="s">
        <v>54</v>
      </c>
      <c r="B441" s="321"/>
      <c r="C441" s="321"/>
      <c r="D441" s="321"/>
      <c r="E441" s="322"/>
      <c r="F441" s="1"/>
      <c r="G441" s="1"/>
      <c r="H441" s="314" t="s">
        <v>55</v>
      </c>
      <c r="I441" s="315"/>
      <c r="J441" s="315"/>
      <c r="K441" s="5" t="s">
        <v>28</v>
      </c>
      <c r="L441" s="316" t="s">
        <v>56</v>
      </c>
      <c r="M441" s="316"/>
      <c r="N441" s="317"/>
      <c r="O441" s="6"/>
      <c r="P441" s="61"/>
      <c r="Q441" s="61"/>
      <c r="R441" s="61"/>
      <c r="S441" s="1"/>
      <c r="T441" s="301" t="s">
        <v>57</v>
      </c>
      <c r="U441" s="302"/>
      <c r="V441" s="158">
        <f>V443/V448</f>
        <v>0.012146686159844055</v>
      </c>
      <c r="W441" s="158">
        <f>W443/W448</f>
        <v>0.012305068226120559</v>
      </c>
      <c r="X441" s="158">
        <f>AVERAGE(V441,W441)</f>
        <v>0.012225877192982307</v>
      </c>
      <c r="Y441" s="32" t="s">
        <v>31</v>
      </c>
      <c r="Z441" s="33">
        <f>ROUND(X441*1440,0)/1440</f>
        <v>0.0125</v>
      </c>
    </row>
    <row r="442" spans="1:26" s="92" customFormat="1" ht="12.75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6"/>
      <c r="P442" s="6"/>
      <c r="Q442" s="6"/>
      <c r="R442" s="1"/>
      <c r="S442" s="1"/>
      <c r="T442" s="27"/>
      <c r="U442" s="27"/>
      <c r="V442" s="158">
        <f>B451</f>
        <v>0.24513888888888888</v>
      </c>
      <c r="W442" s="158">
        <f>C447</f>
        <v>0.23611111111111113</v>
      </c>
      <c r="X442" s="1"/>
      <c r="Y442" s="1"/>
      <c r="Z442" s="11"/>
    </row>
    <row r="443" spans="1:26" s="92" customFormat="1" ht="19.5" customHeight="1" thickBot="1">
      <c r="A443" s="303" t="s">
        <v>32</v>
      </c>
      <c r="B443" s="304"/>
      <c r="C443" s="355" t="s">
        <v>33</v>
      </c>
      <c r="D443" s="355"/>
      <c r="E443" s="356"/>
      <c r="F443" s="323"/>
      <c r="G443" s="324"/>
      <c r="H443" s="324"/>
      <c r="I443" s="324"/>
      <c r="J443" s="324"/>
      <c r="K443" s="1"/>
      <c r="L443" s="1"/>
      <c r="M443" s="1"/>
      <c r="N443" s="325" t="s">
        <v>34</v>
      </c>
      <c r="O443" s="326"/>
      <c r="P443" s="327">
        <f>Z441</f>
        <v>0.0125</v>
      </c>
      <c r="Q443" s="328"/>
      <c r="R443" s="1"/>
      <c r="S443" s="7" t="s">
        <v>35</v>
      </c>
      <c r="T443" s="309">
        <v>0.04861111111111111</v>
      </c>
      <c r="U443" s="310"/>
      <c r="V443" s="158">
        <f>V444-V442</f>
        <v>0.6923611111111111</v>
      </c>
      <c r="W443" s="158">
        <f>W444-W442</f>
        <v>0.7013888888888719</v>
      </c>
      <c r="X443" s="1"/>
      <c r="Y443" s="1"/>
      <c r="Z443" s="11"/>
    </row>
    <row r="444" spans="1:26" s="92" customFormat="1" ht="12.75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7"/>
      <c r="U444" s="27"/>
      <c r="V444" s="158">
        <f>L456</f>
        <v>0.9375</v>
      </c>
      <c r="W444" s="158">
        <f>M453</f>
        <v>0.937499999999983</v>
      </c>
      <c r="X444" s="1"/>
      <c r="Y444" s="1"/>
      <c r="Z444" s="11"/>
    </row>
    <row r="445" spans="1:26" s="92" customFormat="1" ht="24.75" customHeight="1">
      <c r="A445" s="299" t="s">
        <v>36</v>
      </c>
      <c r="B445" s="275">
        <v>1</v>
      </c>
      <c r="C445" s="275"/>
      <c r="D445" s="275">
        <v>2</v>
      </c>
      <c r="E445" s="275"/>
      <c r="F445" s="94">
        <v>3</v>
      </c>
      <c r="G445" s="94"/>
      <c r="H445" s="275">
        <v>4</v>
      </c>
      <c r="I445" s="275"/>
      <c r="J445" s="275">
        <v>5</v>
      </c>
      <c r="K445" s="275"/>
      <c r="L445" s="275">
        <v>6</v>
      </c>
      <c r="M445" s="275"/>
      <c r="N445" s="275">
        <v>7</v>
      </c>
      <c r="O445" s="275"/>
      <c r="P445" s="275">
        <v>8</v>
      </c>
      <c r="Q445" s="275"/>
      <c r="R445" s="275">
        <v>9</v>
      </c>
      <c r="S445" s="275"/>
      <c r="T445" s="293">
        <v>10</v>
      </c>
      <c r="U445" s="294"/>
      <c r="V445" s="159"/>
      <c r="W445" s="1"/>
      <c r="X445" s="1"/>
      <c r="Y445" s="1"/>
      <c r="Z445" s="11"/>
    </row>
    <row r="446" spans="1:26" s="92" customFormat="1" ht="24.75" customHeight="1">
      <c r="A446" s="300"/>
      <c r="B446" s="8" t="s">
        <v>59</v>
      </c>
      <c r="C446" s="8" t="s">
        <v>56</v>
      </c>
      <c r="D446" s="8" t="s">
        <v>59</v>
      </c>
      <c r="E446" s="8" t="s">
        <v>56</v>
      </c>
      <c r="F446" s="8" t="s">
        <v>59</v>
      </c>
      <c r="G446" s="8" t="s">
        <v>56</v>
      </c>
      <c r="H446" s="8" t="s">
        <v>59</v>
      </c>
      <c r="I446" s="8" t="s">
        <v>56</v>
      </c>
      <c r="J446" s="8" t="s">
        <v>59</v>
      </c>
      <c r="K446" s="8" t="s">
        <v>56</v>
      </c>
      <c r="L446" s="8" t="s">
        <v>59</v>
      </c>
      <c r="M446" s="8" t="s">
        <v>56</v>
      </c>
      <c r="N446" s="8" t="s">
        <v>59</v>
      </c>
      <c r="O446" s="8"/>
      <c r="P446" s="8"/>
      <c r="Q446" s="8"/>
      <c r="R446" s="8"/>
      <c r="S446" s="8"/>
      <c r="T446" s="9"/>
      <c r="U446" s="13"/>
      <c r="V446" s="1"/>
      <c r="W446" s="1"/>
      <c r="X446" s="1"/>
      <c r="Y446" s="1"/>
      <c r="Z446" s="11"/>
    </row>
    <row r="447" spans="1:26" s="92" customFormat="1" ht="24.75" customHeight="1">
      <c r="A447" s="132">
        <v>1</v>
      </c>
      <c r="B447" s="104"/>
      <c r="C447" s="124">
        <v>0.23611111111111113</v>
      </c>
      <c r="D447" s="125">
        <v>0.30833333333333335</v>
      </c>
      <c r="E447" s="124">
        <v>0.3590277777777778</v>
      </c>
      <c r="F447" s="126">
        <v>0.43125</v>
      </c>
      <c r="G447" s="127">
        <v>0.484027777777778</v>
      </c>
      <c r="H447" s="126">
        <v>0.560416666666666</v>
      </c>
      <c r="I447" s="127">
        <v>0.613194444444445</v>
      </c>
      <c r="J447" s="126">
        <v>0.6875</v>
      </c>
      <c r="K447" s="127">
        <v>0.742361111111111</v>
      </c>
      <c r="L447" s="126">
        <v>0.8166666666666668</v>
      </c>
      <c r="M447" s="127">
        <v>0.86666666666667</v>
      </c>
      <c r="N447" s="127"/>
      <c r="O447" s="3"/>
      <c r="P447" s="3"/>
      <c r="Q447" s="3"/>
      <c r="R447" s="14"/>
      <c r="S447" s="15"/>
      <c r="T447" s="12"/>
      <c r="U447" s="16"/>
      <c r="V447" s="160">
        <f>COUNTA(B447:U479)</f>
        <v>114</v>
      </c>
      <c r="W447" s="161">
        <f>V447/10/2</f>
        <v>5.7</v>
      </c>
      <c r="X447" s="1"/>
      <c r="Y447" s="1"/>
      <c r="Z447" s="66"/>
    </row>
    <row r="448" spans="1:26" s="92" customFormat="1" ht="24.75" customHeight="1">
      <c r="A448" s="132">
        <v>2</v>
      </c>
      <c r="B448" s="128"/>
      <c r="C448" s="127">
        <v>0.24930555555555556</v>
      </c>
      <c r="D448" s="129">
        <v>0.31875000000000003</v>
      </c>
      <c r="E448" s="127">
        <v>0.37222222222222223</v>
      </c>
      <c r="F448" s="127">
        <v>0.444444444444445</v>
      </c>
      <c r="G448" s="127">
        <v>0.497222222222222</v>
      </c>
      <c r="H448" s="127">
        <v>0.573611111111111</v>
      </c>
      <c r="I448" s="127">
        <v>0.62638888888889</v>
      </c>
      <c r="J448" s="127">
        <v>0.7006944444444444</v>
      </c>
      <c r="K448" s="127">
        <v>0.755555555555555</v>
      </c>
      <c r="L448" s="127">
        <v>0.8298611111111112</v>
      </c>
      <c r="M448" s="127">
        <v>0.8784722222222222</v>
      </c>
      <c r="N448" s="127"/>
      <c r="O448" s="3"/>
      <c r="P448" s="3"/>
      <c r="Q448" s="3"/>
      <c r="R448" s="14"/>
      <c r="S448" s="15"/>
      <c r="T448" s="12"/>
      <c r="U448" s="16"/>
      <c r="V448" s="162">
        <f>COUNTA(B447:B479,D447:D479,F447:F479,H447:H479,J447:J479,L447:L479,N447:N479,P447:P479,R447:R479,T447:T479)</f>
        <v>57</v>
      </c>
      <c r="W448" s="162">
        <f>COUNTA(C447:C479,E447:E479,G447:G479,I447:I479,K447:K479,M447:M479,O447:O479,Q447:Q479,S447:S479,U447:U479)</f>
        <v>57</v>
      </c>
      <c r="X448" s="1"/>
      <c r="Y448" s="1">
        <f>(V448+W448)/2</f>
        <v>57</v>
      </c>
      <c r="Z448" s="66"/>
    </row>
    <row r="449" spans="1:26" s="92" customFormat="1" ht="24.75" customHeight="1">
      <c r="A449" s="132">
        <v>3</v>
      </c>
      <c r="B449" s="127"/>
      <c r="C449" s="124">
        <v>0.2625</v>
      </c>
      <c r="D449" s="125">
        <v>0.329166666666667</v>
      </c>
      <c r="E449" s="124">
        <v>0.3854166666666667</v>
      </c>
      <c r="F449" s="126">
        <v>0.45763888888889</v>
      </c>
      <c r="G449" s="127">
        <v>0.510416666666666</v>
      </c>
      <c r="H449" s="126">
        <v>0.586805555555556</v>
      </c>
      <c r="I449" s="127">
        <v>0.639583333333335</v>
      </c>
      <c r="J449" s="126">
        <v>0.7131944444444445</v>
      </c>
      <c r="K449" s="127">
        <v>0.768749999999999</v>
      </c>
      <c r="L449" s="126">
        <v>0.843055555555556</v>
      </c>
      <c r="M449" s="127">
        <v>0.890277777777774</v>
      </c>
      <c r="N449" s="134"/>
      <c r="O449" s="3"/>
      <c r="P449" s="3"/>
      <c r="Q449" s="3"/>
      <c r="R449" s="14"/>
      <c r="S449" s="15"/>
      <c r="T449" s="12"/>
      <c r="U449" s="16"/>
      <c r="V449" s="1"/>
      <c r="W449" s="1"/>
      <c r="X449" s="1"/>
      <c r="Y449" s="1" t="s">
        <v>38</v>
      </c>
      <c r="Z449" s="66"/>
    </row>
    <row r="450" spans="1:26" s="92" customFormat="1" ht="24.75" customHeight="1">
      <c r="A450" s="132">
        <v>4</v>
      </c>
      <c r="B450" s="127">
        <v>0.23611111111111113</v>
      </c>
      <c r="C450" s="127">
        <v>0.275694444444444</v>
      </c>
      <c r="D450" s="127">
        <v>0.34097222222222223</v>
      </c>
      <c r="E450" s="127">
        <v>0.3986111111111111</v>
      </c>
      <c r="F450" s="127">
        <v>0.470833333333335</v>
      </c>
      <c r="G450" s="127">
        <v>0.5236111111111111</v>
      </c>
      <c r="H450" s="127">
        <v>0.600000000000001</v>
      </c>
      <c r="I450" s="127">
        <v>0.65277777777778</v>
      </c>
      <c r="J450" s="127">
        <v>0.725694444444445</v>
      </c>
      <c r="K450" s="127">
        <v>0.78125</v>
      </c>
      <c r="L450" s="127">
        <v>0.85625</v>
      </c>
      <c r="M450" s="127">
        <v>0.902083333333327</v>
      </c>
      <c r="N450" s="135"/>
      <c r="O450" s="3"/>
      <c r="P450" s="3"/>
      <c r="Q450" s="3"/>
      <c r="R450" s="14"/>
      <c r="S450" s="15"/>
      <c r="T450" s="12"/>
      <c r="U450" s="16"/>
      <c r="V450" s="1" t="s">
        <v>41</v>
      </c>
      <c r="W450" s="1" t="s">
        <v>42</v>
      </c>
      <c r="X450" s="1"/>
      <c r="Y450" s="1"/>
      <c r="Z450" s="66"/>
    </row>
    <row r="451" spans="1:26" s="92" customFormat="1" ht="24.75" customHeight="1">
      <c r="A451" s="132">
        <v>5</v>
      </c>
      <c r="B451" s="127">
        <v>0.24513888888888888</v>
      </c>
      <c r="C451" s="124">
        <v>0.2881944444444445</v>
      </c>
      <c r="D451" s="126">
        <v>0.3534722222222222</v>
      </c>
      <c r="E451" s="124">
        <v>0.41111111111111115</v>
      </c>
      <c r="F451" s="126">
        <v>0.48402777777778</v>
      </c>
      <c r="G451" s="127">
        <v>0.536805555555556</v>
      </c>
      <c r="H451" s="126">
        <v>0.613194444444446</v>
      </c>
      <c r="I451" s="127">
        <v>0.665972222222225</v>
      </c>
      <c r="J451" s="126">
        <v>0.738194444444445</v>
      </c>
      <c r="K451" s="127">
        <v>0.793750000000001</v>
      </c>
      <c r="L451" s="126">
        <v>0.869444444444444</v>
      </c>
      <c r="M451" s="127">
        <v>0.913888888888879</v>
      </c>
      <c r="N451" s="136"/>
      <c r="O451" s="3"/>
      <c r="P451" s="3"/>
      <c r="Q451" s="3"/>
      <c r="R451" s="14"/>
      <c r="S451" s="15"/>
      <c r="T451" s="12"/>
      <c r="U451" s="16"/>
      <c r="V451" s="159">
        <f>L453-L452</f>
        <v>0.01388888888888884</v>
      </c>
      <c r="W451" s="159">
        <f>M449-M448</f>
        <v>0.011805555555551739</v>
      </c>
      <c r="X451" s="1"/>
      <c r="Y451" s="1"/>
      <c r="Z451" s="66"/>
    </row>
    <row r="452" spans="1:26" s="92" customFormat="1" ht="24.75" customHeight="1">
      <c r="A452" s="132">
        <v>6</v>
      </c>
      <c r="B452" s="127">
        <v>0.2534722222222222</v>
      </c>
      <c r="C452" s="127">
        <v>0.29930555555555555</v>
      </c>
      <c r="D452" s="127">
        <v>0.365972222222222</v>
      </c>
      <c r="E452" s="127">
        <v>0.42291666666666666</v>
      </c>
      <c r="F452" s="127">
        <v>0.497222222222225</v>
      </c>
      <c r="G452" s="127">
        <v>0.5499999999999999</v>
      </c>
      <c r="H452" s="127">
        <v>0.626388888888891</v>
      </c>
      <c r="I452" s="127">
        <v>0.67916666666667</v>
      </c>
      <c r="J452" s="127">
        <v>0.751388888888889</v>
      </c>
      <c r="K452" s="127">
        <v>0.806250000000002</v>
      </c>
      <c r="L452" s="127">
        <v>0.8819444444444445</v>
      </c>
      <c r="M452" s="127">
        <v>0.925694444444431</v>
      </c>
      <c r="N452" s="136"/>
      <c r="O452" s="3"/>
      <c r="P452" s="3"/>
      <c r="Q452" s="3"/>
      <c r="R452" s="14"/>
      <c r="S452" s="15"/>
      <c r="T452" s="12"/>
      <c r="U452" s="16"/>
      <c r="V452" s="159">
        <f>L454-L453</f>
        <v>0.01388888888888884</v>
      </c>
      <c r="W452" s="159">
        <f>M450-M449</f>
        <v>0.011805555555553071</v>
      </c>
      <c r="X452" s="1"/>
      <c r="Y452" s="1"/>
      <c r="Z452" s="66"/>
    </row>
    <row r="453" spans="1:26" s="92" customFormat="1" ht="24.75" customHeight="1">
      <c r="A453" s="132">
        <v>7</v>
      </c>
      <c r="B453" s="127">
        <v>0.2625</v>
      </c>
      <c r="C453" s="124">
        <v>0.30972222222222223</v>
      </c>
      <c r="D453" s="126">
        <v>0.378472222222222</v>
      </c>
      <c r="E453" s="124">
        <v>0.43402777777777773</v>
      </c>
      <c r="F453" s="126">
        <v>0.5090277777777777</v>
      </c>
      <c r="G453" s="127">
        <v>0.5618055555555556</v>
      </c>
      <c r="H453" s="126">
        <v>0.6381944444444444</v>
      </c>
      <c r="I453" s="127">
        <v>0.6916666666666668</v>
      </c>
      <c r="J453" s="126">
        <v>0.764583333333333</v>
      </c>
      <c r="K453" s="127">
        <v>0.8180555555555555</v>
      </c>
      <c r="L453" s="126">
        <v>0.8958333333333334</v>
      </c>
      <c r="M453" s="127">
        <v>0.937499999999983</v>
      </c>
      <c r="N453" s="136"/>
      <c r="O453" s="3"/>
      <c r="P453" s="3"/>
      <c r="Q453" s="3"/>
      <c r="R453" s="14"/>
      <c r="S453" s="15"/>
      <c r="T453" s="12"/>
      <c r="U453" s="16"/>
      <c r="V453" s="159">
        <f>L455-L454</f>
        <v>0.01388888888888895</v>
      </c>
      <c r="W453" s="159">
        <f>M451-M450</f>
        <v>0.011805555555551961</v>
      </c>
      <c r="X453" s="1"/>
      <c r="Y453" s="1"/>
      <c r="Z453" s="66"/>
    </row>
    <row r="454" spans="1:27" s="92" customFormat="1" ht="24.75" customHeight="1">
      <c r="A454" s="132">
        <v>8</v>
      </c>
      <c r="B454" s="127">
        <v>0.27499999999999997</v>
      </c>
      <c r="C454" s="127">
        <v>0.320833333333334</v>
      </c>
      <c r="D454" s="127">
        <v>0.391666666666667</v>
      </c>
      <c r="E454" s="127">
        <v>0.4465277777777778</v>
      </c>
      <c r="F454" s="127">
        <v>0.5215277777777778</v>
      </c>
      <c r="G454" s="127">
        <v>0.5743055555555555</v>
      </c>
      <c r="H454" s="127">
        <v>0.649999999999998</v>
      </c>
      <c r="I454" s="127">
        <v>0.7034722222222222</v>
      </c>
      <c r="J454" s="127">
        <v>0.777777777777777</v>
      </c>
      <c r="K454" s="127">
        <v>0.829861111111109</v>
      </c>
      <c r="L454" s="127">
        <v>0.9097222222222222</v>
      </c>
      <c r="M454" s="124"/>
      <c r="N454" s="136"/>
      <c r="O454" s="3"/>
      <c r="P454" s="3"/>
      <c r="Q454" s="3"/>
      <c r="R454" s="14"/>
      <c r="S454" s="15"/>
      <c r="T454" s="12"/>
      <c r="U454" s="16"/>
      <c r="V454" s="159">
        <f>L456-L455</f>
        <v>0.01388888888888884</v>
      </c>
      <c r="W454" s="159">
        <f>M452-M451</f>
        <v>0.011805555555552072</v>
      </c>
      <c r="X454" s="1"/>
      <c r="Y454" s="1"/>
      <c r="Z454" s="66"/>
      <c r="AA454" s="92" t="s">
        <v>61</v>
      </c>
    </row>
    <row r="455" spans="1:27" s="92" customFormat="1" ht="24.75" customHeight="1">
      <c r="A455" s="132">
        <v>9</v>
      </c>
      <c r="B455" s="129">
        <v>0.28750000000000003</v>
      </c>
      <c r="C455" s="124">
        <v>0.333333333333335</v>
      </c>
      <c r="D455" s="126">
        <v>0.404861111111111</v>
      </c>
      <c r="E455" s="124">
        <v>0.4583333333333333</v>
      </c>
      <c r="F455" s="126">
        <v>0.534027777777778</v>
      </c>
      <c r="G455" s="127">
        <v>0.586805555555555</v>
      </c>
      <c r="H455" s="126">
        <v>0.661805555555551</v>
      </c>
      <c r="I455" s="127">
        <v>0.7159722222222222</v>
      </c>
      <c r="J455" s="126">
        <v>0.7902777777777777</v>
      </c>
      <c r="K455" s="127">
        <v>0.841666666666663</v>
      </c>
      <c r="L455" s="126">
        <v>0.9236111111111112</v>
      </c>
      <c r="M455" s="124"/>
      <c r="N455" s="136"/>
      <c r="O455" s="3"/>
      <c r="P455" s="3"/>
      <c r="Q455" s="3"/>
      <c r="R455" s="14"/>
      <c r="S455" s="15"/>
      <c r="T455" s="12"/>
      <c r="U455" s="16"/>
      <c r="V455" s="159"/>
      <c r="W455" s="159"/>
      <c r="X455" s="1"/>
      <c r="Y455" s="1"/>
      <c r="Z455" s="66"/>
      <c r="AA455" s="92" t="s">
        <v>61</v>
      </c>
    </row>
    <row r="456" spans="1:27" s="92" customFormat="1" ht="24.75" customHeight="1">
      <c r="A456" s="82">
        <v>10</v>
      </c>
      <c r="B456" s="129">
        <v>0.29791666666666666</v>
      </c>
      <c r="C456" s="127">
        <v>0.345833333333335</v>
      </c>
      <c r="D456" s="127">
        <v>0.418055555555556</v>
      </c>
      <c r="E456" s="127">
        <v>0.470833333333333</v>
      </c>
      <c r="F456" s="127">
        <v>0.5472222222222222</v>
      </c>
      <c r="G456" s="127">
        <v>0.6</v>
      </c>
      <c r="H456" s="127">
        <v>0.6743055555555556</v>
      </c>
      <c r="I456" s="127">
        <v>0.7291666666666666</v>
      </c>
      <c r="J456" s="127">
        <v>0.8034722222222223</v>
      </c>
      <c r="K456" s="127">
        <v>0.8541666666666666</v>
      </c>
      <c r="L456" s="127">
        <v>0.9375</v>
      </c>
      <c r="M456" s="124"/>
      <c r="N456" s="136"/>
      <c r="O456" s="3"/>
      <c r="P456" s="3"/>
      <c r="Q456" s="20"/>
      <c r="R456" s="12"/>
      <c r="S456" s="15"/>
      <c r="T456" s="12"/>
      <c r="U456" s="16"/>
      <c r="V456" s="159"/>
      <c r="W456" s="159"/>
      <c r="X456" s="1"/>
      <c r="Y456" s="1"/>
      <c r="Z456" s="66"/>
      <c r="AA456" s="92" t="s">
        <v>61</v>
      </c>
    </row>
    <row r="457" spans="1:26" s="92" customFormat="1" ht="24.75" customHeight="1">
      <c r="A457" s="82">
        <v>11</v>
      </c>
      <c r="B457" s="3"/>
      <c r="C457" s="3"/>
      <c r="D457" s="20"/>
      <c r="E457" s="3"/>
      <c r="F457" s="101"/>
      <c r="G457" s="3"/>
      <c r="H457" s="3"/>
      <c r="I457" s="3"/>
      <c r="J457" s="3"/>
      <c r="K457" s="3"/>
      <c r="L457" s="3"/>
      <c r="M457" s="3"/>
      <c r="N457" s="20"/>
      <c r="O457" s="3"/>
      <c r="P457" s="3"/>
      <c r="Q457" s="3"/>
      <c r="R457" s="14"/>
      <c r="S457" s="15"/>
      <c r="T457" s="12"/>
      <c r="U457" s="16"/>
      <c r="V457" s="159"/>
      <c r="W457" s="159"/>
      <c r="X457" s="1"/>
      <c r="Y457" s="1"/>
      <c r="Z457" s="66"/>
    </row>
    <row r="458" spans="1:26" s="92" customFormat="1" ht="24.75" customHeight="1">
      <c r="A458" s="82">
        <v>12</v>
      </c>
      <c r="B458" s="3"/>
      <c r="C458" s="3"/>
      <c r="D458" s="20"/>
      <c r="E458" s="3"/>
      <c r="F458" s="101"/>
      <c r="G458" s="3"/>
      <c r="H458" s="3"/>
      <c r="I458" s="3"/>
      <c r="J458" s="3"/>
      <c r="K458" s="3"/>
      <c r="L458" s="3"/>
      <c r="M458" s="3"/>
      <c r="N458" s="20"/>
      <c r="O458" s="3"/>
      <c r="P458" s="3"/>
      <c r="Q458" s="3"/>
      <c r="R458" s="14"/>
      <c r="S458" s="15"/>
      <c r="T458" s="12"/>
      <c r="U458" s="16"/>
      <c r="V458" s="159"/>
      <c r="W458" s="159"/>
      <c r="X458" s="1"/>
      <c r="Y458" s="1"/>
      <c r="Z458" s="66"/>
    </row>
    <row r="459" spans="1:26" s="92" customFormat="1" ht="24.75" customHeight="1">
      <c r="A459" s="82">
        <v>13</v>
      </c>
      <c r="B459" s="3"/>
      <c r="C459" s="3"/>
      <c r="D459" s="20"/>
      <c r="E459" s="3"/>
      <c r="F459" s="101"/>
      <c r="G459" s="3"/>
      <c r="H459" s="3"/>
      <c r="I459" s="3"/>
      <c r="J459" s="3"/>
      <c r="K459" s="3"/>
      <c r="L459" s="3"/>
      <c r="M459" s="3"/>
      <c r="N459" s="20"/>
      <c r="O459" s="3"/>
      <c r="P459" s="3"/>
      <c r="Q459" s="3"/>
      <c r="R459" s="14"/>
      <c r="S459" s="15"/>
      <c r="T459" s="12"/>
      <c r="U459" s="16"/>
      <c r="V459" s="159"/>
      <c r="W459" s="1"/>
      <c r="X459" s="1"/>
      <c r="Y459" s="1"/>
      <c r="Z459" s="66"/>
    </row>
    <row r="460" spans="1:26" s="92" customFormat="1" ht="24.75" customHeight="1">
      <c r="A460" s="82">
        <v>14</v>
      </c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20"/>
      <c r="O460" s="3"/>
      <c r="P460" s="3"/>
      <c r="Q460" s="3"/>
      <c r="R460" s="14"/>
      <c r="S460" s="15"/>
      <c r="T460" s="12"/>
      <c r="U460" s="16"/>
      <c r="V460" s="159"/>
      <c r="W460" s="1"/>
      <c r="X460" s="1"/>
      <c r="Y460" s="1"/>
      <c r="Z460" s="66"/>
    </row>
    <row r="461" spans="1:26" s="92" customFormat="1" ht="24.75" customHeight="1">
      <c r="A461" s="82">
        <v>15</v>
      </c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20"/>
      <c r="O461" s="3"/>
      <c r="P461" s="3"/>
      <c r="Q461" s="3"/>
      <c r="R461" s="14"/>
      <c r="S461" s="15"/>
      <c r="T461" s="12"/>
      <c r="U461" s="16"/>
      <c r="V461" s="1"/>
      <c r="W461" s="1"/>
      <c r="X461" s="1"/>
      <c r="Y461" s="1"/>
      <c r="Z461" s="66"/>
    </row>
    <row r="462" spans="1:26" s="92" customFormat="1" ht="24.75" customHeight="1">
      <c r="A462" s="82">
        <v>16</v>
      </c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20"/>
      <c r="O462" s="20"/>
      <c r="P462" s="20"/>
      <c r="Q462" s="20"/>
      <c r="R462" s="14"/>
      <c r="S462" s="15"/>
      <c r="T462" s="12"/>
      <c r="U462" s="16"/>
      <c r="V462" s="1"/>
      <c r="W462" s="1"/>
      <c r="X462" s="1"/>
      <c r="Y462" s="1"/>
      <c r="Z462" s="66"/>
    </row>
    <row r="463" spans="1:26" s="92" customFormat="1" ht="24.75" customHeight="1">
      <c r="A463" s="82">
        <v>17</v>
      </c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20"/>
      <c r="O463" s="20"/>
      <c r="P463" s="20"/>
      <c r="Q463" s="20"/>
      <c r="R463" s="14"/>
      <c r="S463" s="15"/>
      <c r="T463" s="12"/>
      <c r="U463" s="16"/>
      <c r="V463" s="1"/>
      <c r="W463" s="1"/>
      <c r="X463" s="1"/>
      <c r="Y463" s="1"/>
      <c r="Z463" s="11"/>
    </row>
    <row r="464" spans="1:26" s="92" customFormat="1" ht="24.75" customHeight="1">
      <c r="A464" s="82">
        <v>18</v>
      </c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20"/>
      <c r="O464" s="20"/>
      <c r="P464" s="20"/>
      <c r="Q464" s="20"/>
      <c r="R464" s="14"/>
      <c r="S464" s="15"/>
      <c r="T464" s="12"/>
      <c r="U464" s="16"/>
      <c r="V464" s="1"/>
      <c r="W464" s="1"/>
      <c r="X464" s="1"/>
      <c r="Y464" s="1"/>
      <c r="Z464" s="11"/>
    </row>
    <row r="465" spans="1:26" s="92" customFormat="1" ht="24.75" customHeight="1">
      <c r="A465" s="82">
        <v>19</v>
      </c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20"/>
      <c r="O465" s="20"/>
      <c r="P465" s="20"/>
      <c r="Q465" s="20"/>
      <c r="R465" s="9"/>
      <c r="S465" s="15"/>
      <c r="T465" s="12"/>
      <c r="U465" s="16"/>
      <c r="V465" s="1"/>
      <c r="W465" s="1"/>
      <c r="X465" s="1"/>
      <c r="Y465" s="1"/>
      <c r="Z465" s="11"/>
    </row>
    <row r="466" spans="1:26" s="92" customFormat="1" ht="24.75" customHeight="1">
      <c r="A466" s="82">
        <v>20</v>
      </c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3"/>
      <c r="O466" s="3"/>
      <c r="P466" s="3"/>
      <c r="Q466" s="3"/>
      <c r="R466" s="8"/>
      <c r="S466" s="4"/>
      <c r="T466" s="12"/>
      <c r="U466" s="16"/>
      <c r="V466" s="1"/>
      <c r="W466" s="1"/>
      <c r="X466" s="1"/>
      <c r="Y466" s="1"/>
      <c r="Z466" s="11"/>
    </row>
    <row r="467" spans="1:26" s="92" customFormat="1" ht="24.75" customHeight="1">
      <c r="A467" s="82">
        <v>21</v>
      </c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4"/>
      <c r="O467" s="4"/>
      <c r="P467" s="4"/>
      <c r="Q467" s="4"/>
      <c r="R467" s="4"/>
      <c r="S467" s="4"/>
      <c r="T467" s="12"/>
      <c r="U467" s="16"/>
      <c r="V467" s="1"/>
      <c r="W467" s="1"/>
      <c r="X467" s="1"/>
      <c r="Y467" s="1"/>
      <c r="Z467" s="11"/>
    </row>
    <row r="468" spans="1:26" s="92" customFormat="1" ht="24.75" customHeight="1">
      <c r="A468" s="82">
        <v>22</v>
      </c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4"/>
      <c r="O468" s="4"/>
      <c r="P468" s="4"/>
      <c r="Q468" s="4"/>
      <c r="R468" s="4"/>
      <c r="S468" s="4"/>
      <c r="T468" s="12"/>
      <c r="U468" s="16"/>
      <c r="V468" s="1"/>
      <c r="W468" s="1"/>
      <c r="X468" s="1"/>
      <c r="Y468" s="1"/>
      <c r="Z468" s="11"/>
    </row>
    <row r="469" spans="1:26" s="92" customFormat="1" ht="24.75" customHeight="1">
      <c r="A469" s="82">
        <v>23</v>
      </c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4"/>
      <c r="O469" s="4"/>
      <c r="P469" s="4"/>
      <c r="Q469" s="4"/>
      <c r="R469" s="4"/>
      <c r="S469" s="4"/>
      <c r="T469" s="12"/>
      <c r="U469" s="16"/>
      <c r="V469" s="1"/>
      <c r="W469" s="1"/>
      <c r="X469" s="1"/>
      <c r="Y469" s="1"/>
      <c r="Z469" s="11"/>
    </row>
    <row r="470" spans="1:26" s="92" customFormat="1" ht="24.75" customHeight="1">
      <c r="A470" s="82">
        <v>24</v>
      </c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4"/>
      <c r="O470" s="4"/>
      <c r="P470" s="4"/>
      <c r="Q470" s="4"/>
      <c r="R470" s="4"/>
      <c r="S470" s="4"/>
      <c r="T470" s="12"/>
      <c r="U470" s="16"/>
      <c r="V470" s="1"/>
      <c r="W470" s="1"/>
      <c r="X470" s="1"/>
      <c r="Y470" s="1"/>
      <c r="Z470" s="11"/>
    </row>
    <row r="471" spans="1:26" s="92" customFormat="1" ht="24.75" customHeight="1">
      <c r="A471" s="82">
        <v>25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12"/>
      <c r="U471" s="16"/>
      <c r="V471" s="1"/>
      <c r="W471" s="1"/>
      <c r="X471" s="1"/>
      <c r="Y471" s="1"/>
      <c r="Z471" s="11"/>
    </row>
    <row r="472" spans="1:26" s="92" customFormat="1" ht="24.75" customHeight="1">
      <c r="A472" s="82">
        <v>26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12"/>
      <c r="U472" s="16"/>
      <c r="V472" s="1"/>
      <c r="W472" s="1"/>
      <c r="X472" s="1"/>
      <c r="Y472" s="1"/>
      <c r="Z472" s="11"/>
    </row>
    <row r="473" spans="1:26" s="92" customFormat="1" ht="24.75" customHeight="1">
      <c r="A473" s="82">
        <v>27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12"/>
      <c r="U473" s="16"/>
      <c r="V473" s="1"/>
      <c r="W473" s="1"/>
      <c r="X473" s="1"/>
      <c r="Y473" s="1"/>
      <c r="Z473" s="11"/>
    </row>
    <row r="474" spans="1:26" s="92" customFormat="1" ht="24.75" customHeight="1">
      <c r="A474" s="82">
        <v>28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12"/>
      <c r="U474" s="16"/>
      <c r="V474" s="1"/>
      <c r="W474" s="1"/>
      <c r="X474" s="1"/>
      <c r="Y474" s="1"/>
      <c r="Z474" s="11"/>
    </row>
    <row r="475" spans="1:26" s="92" customFormat="1" ht="24.75" customHeight="1">
      <c r="A475" s="82">
        <v>29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12"/>
      <c r="U475" s="16"/>
      <c r="V475" s="1"/>
      <c r="W475" s="1"/>
      <c r="X475" s="1"/>
      <c r="Y475" s="1"/>
      <c r="Z475" s="11"/>
    </row>
    <row r="476" spans="1:26" s="92" customFormat="1" ht="24.75" customHeight="1">
      <c r="A476" s="82">
        <v>30</v>
      </c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6"/>
      <c r="U476" s="87"/>
      <c r="V476" s="1"/>
      <c r="W476" s="1"/>
      <c r="X476" s="1"/>
      <c r="Y476" s="1"/>
      <c r="Z476" s="11"/>
    </row>
    <row r="477" spans="1:26" s="92" customFormat="1" ht="24.75" customHeight="1">
      <c r="A477" s="82">
        <v>31</v>
      </c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6"/>
      <c r="U477" s="87"/>
      <c r="V477" s="1"/>
      <c r="W477" s="1"/>
      <c r="X477" s="1"/>
      <c r="Y477" s="1"/>
      <c r="Z477" s="11"/>
    </row>
    <row r="478" spans="1:26" s="92" customFormat="1" ht="24.75" customHeight="1">
      <c r="A478" s="82">
        <v>32</v>
      </c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6"/>
      <c r="U478" s="87"/>
      <c r="V478" s="1"/>
      <c r="W478" s="1"/>
      <c r="X478" s="1"/>
      <c r="Y478" s="1"/>
      <c r="Z478" s="11"/>
    </row>
    <row r="479" spans="1:26" s="92" customFormat="1" ht="24.75" customHeight="1" thickBot="1">
      <c r="A479" s="88">
        <v>33</v>
      </c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8"/>
      <c r="U479" s="19"/>
      <c r="V479" s="1"/>
      <c r="W479" s="1"/>
      <c r="X479" s="1"/>
      <c r="Y479" s="1"/>
      <c r="Z479" s="11"/>
    </row>
    <row r="480" spans="1:26" s="92" customFormat="1" ht="15.75" customHeight="1" thickBot="1">
      <c r="A480" s="318" t="s">
        <v>44</v>
      </c>
      <c r="B480" s="319"/>
      <c r="C480" s="297" t="s">
        <v>52</v>
      </c>
      <c r="D480" s="297"/>
      <c r="E480" s="297"/>
      <c r="F480" s="298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28"/>
      <c r="U480" s="28"/>
      <c r="V480" s="1"/>
      <c r="W480" s="1"/>
      <c r="X480" s="1"/>
      <c r="Y480" s="1"/>
      <c r="Z480" s="11"/>
    </row>
    <row r="481" spans="1:26" s="92" customFormat="1" ht="33" customHeight="1" thickBot="1">
      <c r="A481" s="320" t="s">
        <v>54</v>
      </c>
      <c r="B481" s="321"/>
      <c r="C481" s="321"/>
      <c r="D481" s="321"/>
      <c r="E481" s="322"/>
      <c r="F481" s="1"/>
      <c r="G481" s="1"/>
      <c r="H481" s="314" t="s">
        <v>55</v>
      </c>
      <c r="I481" s="315"/>
      <c r="J481" s="315"/>
      <c r="K481" s="5" t="s">
        <v>28</v>
      </c>
      <c r="L481" s="316" t="s">
        <v>56</v>
      </c>
      <c r="M481" s="316"/>
      <c r="N481" s="317"/>
      <c r="O481" s="6"/>
      <c r="P481" s="61"/>
      <c r="Q481" s="61"/>
      <c r="R481" s="61"/>
      <c r="S481" s="1"/>
      <c r="T481" s="301" t="s">
        <v>67</v>
      </c>
      <c r="U481" s="302"/>
      <c r="V481" s="158">
        <f>V483/V488</f>
        <v>0.015247584541062823</v>
      </c>
      <c r="W481" s="158">
        <f>W483/W488</f>
        <v>0.015586419753086419</v>
      </c>
      <c r="X481" s="158">
        <f>AVERAGE(V481,W481)</f>
        <v>0.01541700214707462</v>
      </c>
      <c r="Y481" s="32" t="s">
        <v>31</v>
      </c>
      <c r="Z481" s="33">
        <f>ROUND(X481*1440,0)/1440</f>
        <v>0.015277777777777777</v>
      </c>
    </row>
    <row r="482" spans="1:26" s="92" customFormat="1" ht="12.75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6"/>
      <c r="P482" s="6"/>
      <c r="Q482" s="6"/>
      <c r="R482" s="1"/>
      <c r="S482" s="1"/>
      <c r="T482" s="27"/>
      <c r="U482" s="27"/>
      <c r="V482" s="158">
        <f>B489</f>
        <v>0.23611111111111113</v>
      </c>
      <c r="W482" s="158">
        <f>C487</f>
        <v>0.23611111111111113</v>
      </c>
      <c r="X482" s="1"/>
      <c r="Y482" s="1"/>
      <c r="Z482" s="11"/>
    </row>
    <row r="483" spans="1:26" s="92" customFormat="1" ht="15.75" customHeight="1" thickBot="1">
      <c r="A483" s="303" t="s">
        <v>32</v>
      </c>
      <c r="B483" s="304"/>
      <c r="C483" s="355" t="s">
        <v>33</v>
      </c>
      <c r="D483" s="355"/>
      <c r="E483" s="356"/>
      <c r="F483" s="323"/>
      <c r="G483" s="324"/>
      <c r="H483" s="324"/>
      <c r="I483" s="324"/>
      <c r="J483" s="324"/>
      <c r="K483" s="1"/>
      <c r="L483" s="1"/>
      <c r="M483" s="1"/>
      <c r="N483" s="325" t="s">
        <v>34</v>
      </c>
      <c r="O483" s="326"/>
      <c r="P483" s="327">
        <f>Z481</f>
        <v>0.015277777777777777</v>
      </c>
      <c r="Q483" s="328"/>
      <c r="R483" s="1"/>
      <c r="S483" s="7" t="s">
        <v>35</v>
      </c>
      <c r="T483" s="309">
        <v>0.04861111111111111</v>
      </c>
      <c r="U483" s="310"/>
      <c r="V483" s="158">
        <f>V484-V482</f>
        <v>0.7013888888888898</v>
      </c>
      <c r="W483" s="158">
        <f>W484-W482</f>
        <v>0.7013888888888888</v>
      </c>
      <c r="X483" s="1"/>
      <c r="Y483" s="1"/>
      <c r="Z483" s="11"/>
    </row>
    <row r="484" spans="1:26" s="92" customFormat="1" ht="12.75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7"/>
      <c r="U484" s="27"/>
      <c r="V484" s="158">
        <f>L494</f>
        <v>0.937500000000001</v>
      </c>
      <c r="W484" s="158">
        <f>M491</f>
        <v>0.9375</v>
      </c>
      <c r="X484" s="1"/>
      <c r="Y484" s="1"/>
      <c r="Z484" s="11"/>
    </row>
    <row r="485" spans="1:26" s="92" customFormat="1" ht="15.75" customHeight="1">
      <c r="A485" s="299" t="s">
        <v>36</v>
      </c>
      <c r="B485" s="275">
        <v>1</v>
      </c>
      <c r="C485" s="275"/>
      <c r="D485" s="275">
        <v>2</v>
      </c>
      <c r="E485" s="275"/>
      <c r="F485" s="275">
        <v>3</v>
      </c>
      <c r="G485" s="275"/>
      <c r="H485" s="275">
        <v>4</v>
      </c>
      <c r="I485" s="275"/>
      <c r="J485" s="275">
        <v>5</v>
      </c>
      <c r="K485" s="275"/>
      <c r="L485" s="275">
        <v>6</v>
      </c>
      <c r="M485" s="275"/>
      <c r="N485" s="275">
        <v>7</v>
      </c>
      <c r="O485" s="275"/>
      <c r="P485" s="275">
        <v>8</v>
      </c>
      <c r="Q485" s="275"/>
      <c r="R485" s="275">
        <v>9</v>
      </c>
      <c r="S485" s="275"/>
      <c r="T485" s="293">
        <v>10</v>
      </c>
      <c r="U485" s="294"/>
      <c r="V485" s="1"/>
      <c r="W485" s="1"/>
      <c r="X485" s="1"/>
      <c r="Y485" s="1"/>
      <c r="Z485" s="11"/>
    </row>
    <row r="486" spans="1:26" s="92" customFormat="1" ht="15.75" customHeight="1">
      <c r="A486" s="300"/>
      <c r="B486" s="8" t="s">
        <v>59</v>
      </c>
      <c r="C486" s="8" t="s">
        <v>56</v>
      </c>
      <c r="D486" s="8" t="s">
        <v>59</v>
      </c>
      <c r="E486" s="8" t="s">
        <v>56</v>
      </c>
      <c r="F486" s="8" t="s">
        <v>59</v>
      </c>
      <c r="G486" s="8" t="s">
        <v>56</v>
      </c>
      <c r="H486" s="8" t="s">
        <v>59</v>
      </c>
      <c r="I486" s="8" t="s">
        <v>56</v>
      </c>
      <c r="J486" s="8" t="s">
        <v>59</v>
      </c>
      <c r="K486" s="8" t="s">
        <v>56</v>
      </c>
      <c r="L486" s="8" t="s">
        <v>59</v>
      </c>
      <c r="M486" s="8" t="s">
        <v>56</v>
      </c>
      <c r="N486" s="8" t="s">
        <v>59</v>
      </c>
      <c r="O486" s="8"/>
      <c r="P486" s="8"/>
      <c r="Q486" s="8"/>
      <c r="R486" s="8"/>
      <c r="S486" s="8"/>
      <c r="T486" s="9"/>
      <c r="U486" s="13"/>
      <c r="V486" s="1"/>
      <c r="W486" s="1"/>
      <c r="X486" s="1"/>
      <c r="Y486" s="1"/>
      <c r="Z486" s="11"/>
    </row>
    <row r="487" spans="1:26" s="92" customFormat="1" ht="24" customHeight="1">
      <c r="A487" s="132">
        <v>1</v>
      </c>
      <c r="B487" s="104"/>
      <c r="C487" s="124">
        <v>0.23611111111111113</v>
      </c>
      <c r="D487" s="127">
        <v>0.30416666666666664</v>
      </c>
      <c r="E487" s="124">
        <v>0.3541666666666667</v>
      </c>
      <c r="F487" s="127">
        <v>0.43125</v>
      </c>
      <c r="G487" s="127">
        <v>0.482638888888889</v>
      </c>
      <c r="H487" s="127">
        <v>0.563194444444443</v>
      </c>
      <c r="I487" s="127">
        <v>0.614583333333331</v>
      </c>
      <c r="J487" s="127">
        <v>0.695833333333343</v>
      </c>
      <c r="K487" s="127">
        <v>0.747222222222238</v>
      </c>
      <c r="L487" s="127">
        <v>0.822916666666667</v>
      </c>
      <c r="M487" s="127">
        <v>0.8743055555555556</v>
      </c>
      <c r="N487" s="127"/>
      <c r="O487" s="8"/>
      <c r="P487" s="3"/>
      <c r="Q487" s="3"/>
      <c r="R487" s="14"/>
      <c r="S487" s="15"/>
      <c r="T487" s="12"/>
      <c r="U487" s="16"/>
      <c r="V487" s="160">
        <f>COUNTA(B487:U519)</f>
        <v>91</v>
      </c>
      <c r="W487" s="161">
        <f>V487/15/2</f>
        <v>3.033333333333333</v>
      </c>
      <c r="X487" s="1"/>
      <c r="Y487" s="1"/>
      <c r="Z487" s="11"/>
    </row>
    <row r="488" spans="1:26" s="92" customFormat="1" ht="24" customHeight="1">
      <c r="A488" s="132">
        <v>2</v>
      </c>
      <c r="B488" s="163"/>
      <c r="C488" s="127">
        <v>0.25625000000000003</v>
      </c>
      <c r="D488" s="127">
        <v>0.3194444444444445</v>
      </c>
      <c r="E488" s="127">
        <v>0.37083333333333335</v>
      </c>
      <c r="F488" s="127">
        <v>0.4479166666666667</v>
      </c>
      <c r="G488" s="127">
        <v>0.4993055555555555</v>
      </c>
      <c r="H488" s="127">
        <v>0.579166666666665</v>
      </c>
      <c r="I488" s="127">
        <v>0.630555555555553</v>
      </c>
      <c r="J488" s="127">
        <v>0.7118055555555555</v>
      </c>
      <c r="K488" s="127">
        <v>0.7631944444444444</v>
      </c>
      <c r="L488" s="127">
        <v>0.8388888888888889</v>
      </c>
      <c r="M488" s="127">
        <v>0.8902777777777778</v>
      </c>
      <c r="N488" s="127"/>
      <c r="O488" s="8"/>
      <c r="P488" s="3"/>
      <c r="Q488" s="3"/>
      <c r="R488" s="14"/>
      <c r="S488" s="15"/>
      <c r="T488" s="12"/>
      <c r="U488" s="16"/>
      <c r="V488" s="162">
        <f>COUNTA(B487:B519,D487:D519,F487:F519,H487:H519,J487:J519,L487:L519,N487:N519,P487:P519,R487:R519,T487:T519)</f>
        <v>46</v>
      </c>
      <c r="W488" s="162">
        <f>COUNTA(C487:C519,E487:E519,G487:G519,I487:I519,K487:K519,M487:M519,O487:O519,Q487:Q519,S487:S519,U487:U519)</f>
        <v>45</v>
      </c>
      <c r="X488" s="1"/>
      <c r="Y488" s="1">
        <f>(V488+W488)/2</f>
        <v>45.5</v>
      </c>
      <c r="Z488" s="11"/>
    </row>
    <row r="489" spans="1:26" s="92" customFormat="1" ht="24" customHeight="1">
      <c r="A489" s="132">
        <v>3</v>
      </c>
      <c r="B489" s="127">
        <v>0.23611111111111113</v>
      </c>
      <c r="C489" s="124">
        <v>0.276388888888889</v>
      </c>
      <c r="D489" s="127">
        <v>0.3361111111111111</v>
      </c>
      <c r="E489" s="124">
        <v>0.3875</v>
      </c>
      <c r="F489" s="127">
        <v>0.46458333333333335</v>
      </c>
      <c r="G489" s="127">
        <v>0.515972222222222</v>
      </c>
      <c r="H489" s="127">
        <v>0.5958333333333333</v>
      </c>
      <c r="I489" s="127">
        <v>0.6472222222222223</v>
      </c>
      <c r="J489" s="127">
        <v>0.727777777777768</v>
      </c>
      <c r="K489" s="127">
        <v>0.779166666666651</v>
      </c>
      <c r="L489" s="127">
        <v>0.854861111111111</v>
      </c>
      <c r="M489" s="127">
        <v>0.9055555555555556</v>
      </c>
      <c r="N489" s="134"/>
      <c r="O489" s="8"/>
      <c r="P489" s="3"/>
      <c r="Q489" s="3"/>
      <c r="R489" s="14"/>
      <c r="S489" s="15"/>
      <c r="T489" s="12"/>
      <c r="U489" s="16"/>
      <c r="V489" s="1"/>
      <c r="W489" s="1"/>
      <c r="X489" s="1"/>
      <c r="Y489" s="1" t="s">
        <v>38</v>
      </c>
      <c r="Z489" s="11"/>
    </row>
    <row r="490" spans="1:26" s="92" customFormat="1" ht="24" customHeight="1">
      <c r="A490" s="132">
        <v>4</v>
      </c>
      <c r="B490" s="127">
        <v>0.2465277777777778</v>
      </c>
      <c r="C490" s="127">
        <v>0.2902777777777778</v>
      </c>
      <c r="D490" s="127">
        <v>0.352777777777778</v>
      </c>
      <c r="E490" s="127">
        <v>0.404166666666667</v>
      </c>
      <c r="F490" s="127">
        <v>0.48194444444444445</v>
      </c>
      <c r="G490" s="127">
        <v>0.5333333333333333</v>
      </c>
      <c r="H490" s="127">
        <v>0.612500000000002</v>
      </c>
      <c r="I490" s="127">
        <v>0.663888888888892</v>
      </c>
      <c r="J490" s="127">
        <v>0.74374999999998</v>
      </c>
      <c r="K490" s="127">
        <v>0.795138888888857</v>
      </c>
      <c r="L490" s="127">
        <v>0.870833333333333</v>
      </c>
      <c r="M490" s="127">
        <v>0.9215277777777778</v>
      </c>
      <c r="N490" s="135"/>
      <c r="O490" s="8"/>
      <c r="P490" s="3"/>
      <c r="Q490" s="3"/>
      <c r="R490" s="14"/>
      <c r="S490" s="15"/>
      <c r="T490" s="12"/>
      <c r="U490" s="16"/>
      <c r="V490" s="1" t="s">
        <v>41</v>
      </c>
      <c r="W490" s="1" t="s">
        <v>42</v>
      </c>
      <c r="X490" s="1"/>
      <c r="Y490" s="1"/>
      <c r="Z490" s="11"/>
    </row>
    <row r="491" spans="1:26" s="92" customFormat="1" ht="24" customHeight="1">
      <c r="A491" s="132">
        <v>5</v>
      </c>
      <c r="B491" s="127">
        <v>0.25</v>
      </c>
      <c r="C491" s="124">
        <v>0.2986111111111111</v>
      </c>
      <c r="D491" s="127">
        <v>0.369444444444445</v>
      </c>
      <c r="E491" s="124">
        <v>0.420833333333334</v>
      </c>
      <c r="F491" s="127">
        <v>0.499305555555556</v>
      </c>
      <c r="G491" s="127">
        <v>0.550694444444445</v>
      </c>
      <c r="H491" s="127">
        <v>0.62916666666667</v>
      </c>
      <c r="I491" s="127">
        <v>0.680555555555561</v>
      </c>
      <c r="J491" s="127">
        <v>0.759722222222193</v>
      </c>
      <c r="K491" s="127">
        <v>0.811111111111064</v>
      </c>
      <c r="L491" s="127">
        <v>0.886805555555555</v>
      </c>
      <c r="M491" s="127">
        <v>0.9375</v>
      </c>
      <c r="N491" s="136"/>
      <c r="O491" s="8"/>
      <c r="P491" s="3"/>
      <c r="Q491" s="3"/>
      <c r="R491" s="14"/>
      <c r="S491" s="15"/>
      <c r="T491" s="12"/>
      <c r="U491" s="16"/>
      <c r="V491" s="159">
        <f>L492-L491</f>
        <v>0.015972222222222054</v>
      </c>
      <c r="W491" s="159">
        <f>M489-M488</f>
        <v>0.015277777777777724</v>
      </c>
      <c r="X491" s="1"/>
      <c r="Y491" s="1"/>
      <c r="Z491" s="11"/>
    </row>
    <row r="492" spans="1:27" s="92" customFormat="1" ht="24" customHeight="1">
      <c r="A492" s="132">
        <v>6</v>
      </c>
      <c r="B492" s="127">
        <v>0.2625</v>
      </c>
      <c r="C492" s="127">
        <v>0.31180555555555556</v>
      </c>
      <c r="D492" s="127">
        <v>0.386111111111112</v>
      </c>
      <c r="E492" s="127">
        <v>0.437500000000001</v>
      </c>
      <c r="F492" s="127">
        <v>0.5152777777777778</v>
      </c>
      <c r="G492" s="127">
        <v>0.5666666666666667</v>
      </c>
      <c r="H492" s="127">
        <v>0.645833333333338</v>
      </c>
      <c r="I492" s="127">
        <v>0.69722222222223</v>
      </c>
      <c r="J492" s="127">
        <v>0.775</v>
      </c>
      <c r="K492" s="127">
        <v>0.8263888888888888</v>
      </c>
      <c r="L492" s="127">
        <v>0.902777777777777</v>
      </c>
      <c r="M492" s="127"/>
      <c r="N492" s="136"/>
      <c r="O492" s="8"/>
      <c r="P492" s="3"/>
      <c r="Q492" s="3"/>
      <c r="R492" s="14"/>
      <c r="S492" s="15"/>
      <c r="T492" s="12"/>
      <c r="U492" s="16"/>
      <c r="V492" s="159">
        <f>L493-L492</f>
        <v>0.017361111111111827</v>
      </c>
      <c r="W492" s="159">
        <f>M490-M489</f>
        <v>0.015972222222222276</v>
      </c>
      <c r="X492" s="1"/>
      <c r="Y492" s="1"/>
      <c r="Z492" s="11"/>
      <c r="AA492" s="92" t="s">
        <v>73</v>
      </c>
    </row>
    <row r="493" spans="1:27" s="92" customFormat="1" ht="24" customHeight="1">
      <c r="A493" s="132">
        <v>7</v>
      </c>
      <c r="B493" s="127">
        <v>0.27569444444444446</v>
      </c>
      <c r="C493" s="124">
        <v>0.325</v>
      </c>
      <c r="D493" s="127">
        <v>0.399305555555556</v>
      </c>
      <c r="E493" s="127">
        <v>0.450694444444444</v>
      </c>
      <c r="F493" s="127">
        <v>0.53125</v>
      </c>
      <c r="G493" s="127">
        <v>0.582638888888888</v>
      </c>
      <c r="H493" s="127">
        <v>0.662500000000006</v>
      </c>
      <c r="I493" s="127">
        <v>0.713888888888899</v>
      </c>
      <c r="J493" s="127">
        <v>0.7909722222222223</v>
      </c>
      <c r="K493" s="127">
        <v>0.842361111111111</v>
      </c>
      <c r="L493" s="127">
        <v>0.9201388888888888</v>
      </c>
      <c r="M493" s="127"/>
      <c r="N493" s="136"/>
      <c r="O493" s="8"/>
      <c r="P493" s="3"/>
      <c r="Q493" s="3"/>
      <c r="R493" s="14"/>
      <c r="S493" s="15"/>
      <c r="T493" s="12"/>
      <c r="U493" s="16"/>
      <c r="V493" s="159">
        <f>L494-L493</f>
        <v>0.01736111111111216</v>
      </c>
      <c r="W493" s="159">
        <f>M491-M490</f>
        <v>0.015972222222222165</v>
      </c>
      <c r="X493" s="1"/>
      <c r="Y493" s="1"/>
      <c r="Z493" s="11"/>
      <c r="AA493" s="92" t="s">
        <v>73</v>
      </c>
    </row>
    <row r="494" spans="1:27" s="92" customFormat="1" ht="24" customHeight="1">
      <c r="A494" s="132">
        <v>8</v>
      </c>
      <c r="B494" s="127">
        <v>0.289583333333333</v>
      </c>
      <c r="C494" s="127">
        <v>0.338888888888888</v>
      </c>
      <c r="D494" s="127">
        <v>0.415277777777778</v>
      </c>
      <c r="E494" s="127">
        <v>0.466666666666666</v>
      </c>
      <c r="F494" s="127">
        <v>0.547222222222221</v>
      </c>
      <c r="G494" s="127">
        <v>0.59861111111111</v>
      </c>
      <c r="H494" s="127">
        <v>0.679166666666675</v>
      </c>
      <c r="I494" s="127">
        <v>0.730555555555569</v>
      </c>
      <c r="J494" s="127">
        <v>0.806944444444445</v>
      </c>
      <c r="K494" s="127">
        <v>0.8583333333333334</v>
      </c>
      <c r="L494" s="127">
        <v>0.937500000000001</v>
      </c>
      <c r="M494" s="134"/>
      <c r="N494" s="136"/>
      <c r="O494" s="8"/>
      <c r="P494" s="3"/>
      <c r="Q494" s="3"/>
      <c r="R494" s="14"/>
      <c r="S494" s="15"/>
      <c r="T494" s="12"/>
      <c r="U494" s="16"/>
      <c r="V494" s="159"/>
      <c r="W494" s="159"/>
      <c r="X494" s="1"/>
      <c r="Y494" s="1"/>
      <c r="Z494" s="11"/>
      <c r="AA494" s="92" t="s">
        <v>73</v>
      </c>
    </row>
    <row r="495" spans="1:26" s="92" customFormat="1" ht="24" customHeight="1">
      <c r="A495" s="82">
        <v>9</v>
      </c>
      <c r="B495" s="127"/>
      <c r="C495" s="124"/>
      <c r="D495" s="127"/>
      <c r="E495" s="127"/>
      <c r="F495" s="127"/>
      <c r="G495" s="124"/>
      <c r="H495" s="127"/>
      <c r="I495" s="127"/>
      <c r="J495" s="127"/>
      <c r="K495" s="124"/>
      <c r="L495" s="127"/>
      <c r="M495" s="127"/>
      <c r="N495" s="136"/>
      <c r="O495" s="3"/>
      <c r="P495" s="3"/>
      <c r="Q495" s="3"/>
      <c r="R495" s="14"/>
      <c r="S495" s="15"/>
      <c r="T495" s="12"/>
      <c r="U495" s="16"/>
      <c r="V495" s="159"/>
      <c r="W495" s="159"/>
      <c r="X495" s="1"/>
      <c r="Y495" s="1"/>
      <c r="Z495" s="11"/>
    </row>
    <row r="496" spans="1:26" s="92" customFormat="1" ht="24" customHeight="1">
      <c r="A496" s="82">
        <v>10</v>
      </c>
      <c r="B496" s="137"/>
      <c r="C496" s="127"/>
      <c r="D496" s="127"/>
      <c r="E496" s="127"/>
      <c r="F496" s="127"/>
      <c r="G496" s="127"/>
      <c r="H496" s="126"/>
      <c r="I496" s="124"/>
      <c r="J496" s="127"/>
      <c r="K496" s="127"/>
      <c r="L496" s="126"/>
      <c r="M496" s="135"/>
      <c r="N496" s="136"/>
      <c r="O496" s="3"/>
      <c r="P496" s="3"/>
      <c r="Q496" s="20"/>
      <c r="R496" s="12"/>
      <c r="S496" s="15"/>
      <c r="T496" s="12"/>
      <c r="U496" s="16"/>
      <c r="V496" s="159"/>
      <c r="W496" s="159"/>
      <c r="X496" s="1"/>
      <c r="Y496" s="1"/>
      <c r="Z496" s="11"/>
    </row>
    <row r="497" spans="1:26" s="92" customFormat="1" ht="24" customHeight="1">
      <c r="A497" s="82">
        <v>11</v>
      </c>
      <c r="B497" s="3"/>
      <c r="C497" s="3"/>
      <c r="D497" s="20"/>
      <c r="E497" s="3"/>
      <c r="F497" s="101"/>
      <c r="G497" s="3"/>
      <c r="H497" s="3"/>
      <c r="I497" s="3"/>
      <c r="J497" s="3"/>
      <c r="K497" s="3"/>
      <c r="L497" s="3"/>
      <c r="M497" s="3"/>
      <c r="N497" s="20"/>
      <c r="O497" s="3"/>
      <c r="P497" s="3"/>
      <c r="Q497" s="3"/>
      <c r="R497" s="14"/>
      <c r="S497" s="15"/>
      <c r="T497" s="12"/>
      <c r="U497" s="16"/>
      <c r="V497" s="159"/>
      <c r="W497" s="159"/>
      <c r="X497" s="1"/>
      <c r="Y497" s="1"/>
      <c r="Z497" s="11"/>
    </row>
    <row r="498" spans="1:26" s="92" customFormat="1" ht="24" customHeight="1">
      <c r="A498" s="82">
        <v>12</v>
      </c>
      <c r="B498" s="3"/>
      <c r="C498" s="3"/>
      <c r="D498" s="20"/>
      <c r="E498" s="3"/>
      <c r="F498" s="101"/>
      <c r="G498" s="3"/>
      <c r="H498" s="3"/>
      <c r="I498" s="3"/>
      <c r="J498" s="3"/>
      <c r="K498" s="3"/>
      <c r="L498" s="3"/>
      <c r="M498" s="3"/>
      <c r="N498" s="20"/>
      <c r="O498" s="3"/>
      <c r="P498" s="3"/>
      <c r="Q498" s="3"/>
      <c r="R498" s="14"/>
      <c r="S498" s="15"/>
      <c r="T498" s="12"/>
      <c r="U498" s="16"/>
      <c r="V498" s="159"/>
      <c r="W498" s="159"/>
      <c r="X498" s="1"/>
      <c r="Y498" s="1"/>
      <c r="Z498" s="11"/>
    </row>
    <row r="499" spans="1:26" s="92" customFormat="1" ht="24" customHeight="1">
      <c r="A499" s="82">
        <v>13</v>
      </c>
      <c r="B499" s="3"/>
      <c r="C499" s="3"/>
      <c r="D499" s="20"/>
      <c r="E499" s="3"/>
      <c r="F499" s="101"/>
      <c r="G499" s="3"/>
      <c r="H499" s="3"/>
      <c r="I499" s="3"/>
      <c r="J499" s="3"/>
      <c r="K499" s="3"/>
      <c r="L499" s="3"/>
      <c r="M499" s="3"/>
      <c r="N499" s="20"/>
      <c r="O499" s="3"/>
      <c r="P499" s="3"/>
      <c r="Q499" s="3"/>
      <c r="R499" s="14"/>
      <c r="S499" s="15"/>
      <c r="T499" s="12"/>
      <c r="U499" s="16"/>
      <c r="V499" s="159"/>
      <c r="W499" s="1"/>
      <c r="X499" s="1"/>
      <c r="Y499" s="1"/>
      <c r="Z499" s="11"/>
    </row>
    <row r="500" spans="1:26" s="92" customFormat="1" ht="24" customHeight="1">
      <c r="A500" s="82">
        <v>14</v>
      </c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20"/>
      <c r="O500" s="3"/>
      <c r="P500" s="3"/>
      <c r="Q500" s="3"/>
      <c r="R500" s="14"/>
      <c r="S500" s="15"/>
      <c r="T500" s="12"/>
      <c r="U500" s="16"/>
      <c r="V500" s="159"/>
      <c r="W500" s="1"/>
      <c r="X500" s="1"/>
      <c r="Y500" s="1"/>
      <c r="Z500" s="11"/>
    </row>
    <row r="501" spans="1:26" s="92" customFormat="1" ht="24" customHeight="1">
      <c r="A501" s="82">
        <v>15</v>
      </c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20"/>
      <c r="O501" s="3"/>
      <c r="P501" s="3"/>
      <c r="Q501" s="3"/>
      <c r="R501" s="14"/>
      <c r="S501" s="15"/>
      <c r="T501" s="12"/>
      <c r="U501" s="16"/>
      <c r="V501" s="1"/>
      <c r="W501" s="1"/>
      <c r="X501" s="1"/>
      <c r="Y501" s="1"/>
      <c r="Z501" s="11"/>
    </row>
    <row r="502" spans="1:26" s="92" customFormat="1" ht="24" customHeight="1">
      <c r="A502" s="82">
        <v>16</v>
      </c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20"/>
      <c r="O502" s="20"/>
      <c r="P502" s="20"/>
      <c r="Q502" s="20"/>
      <c r="R502" s="14"/>
      <c r="S502" s="15"/>
      <c r="T502" s="12"/>
      <c r="U502" s="16"/>
      <c r="V502" s="1"/>
      <c r="W502" s="1"/>
      <c r="X502" s="1"/>
      <c r="Y502" s="1"/>
      <c r="Z502" s="11"/>
    </row>
    <row r="503" spans="1:26" s="92" customFormat="1" ht="24" customHeight="1">
      <c r="A503" s="82">
        <v>17</v>
      </c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20"/>
      <c r="O503" s="20"/>
      <c r="P503" s="20"/>
      <c r="Q503" s="20"/>
      <c r="R503" s="14"/>
      <c r="S503" s="15"/>
      <c r="T503" s="12"/>
      <c r="U503" s="16"/>
      <c r="V503" s="1"/>
      <c r="W503" s="1"/>
      <c r="X503" s="1"/>
      <c r="Y503" s="1"/>
      <c r="Z503" s="11"/>
    </row>
    <row r="504" spans="1:26" s="92" customFormat="1" ht="24" customHeight="1">
      <c r="A504" s="82">
        <v>18</v>
      </c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20"/>
      <c r="O504" s="20"/>
      <c r="P504" s="20"/>
      <c r="Q504" s="20"/>
      <c r="R504" s="14"/>
      <c r="S504" s="15"/>
      <c r="T504" s="12"/>
      <c r="U504" s="16"/>
      <c r="V504" s="1"/>
      <c r="W504" s="1"/>
      <c r="X504" s="1"/>
      <c r="Y504" s="1"/>
      <c r="Z504" s="11"/>
    </row>
    <row r="505" spans="1:26" s="92" customFormat="1" ht="24" customHeight="1">
      <c r="A505" s="82">
        <v>19</v>
      </c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20"/>
      <c r="O505" s="20"/>
      <c r="P505" s="20"/>
      <c r="Q505" s="20"/>
      <c r="R505" s="9"/>
      <c r="S505" s="15"/>
      <c r="T505" s="12"/>
      <c r="U505" s="16"/>
      <c r="V505" s="1"/>
      <c r="W505" s="1"/>
      <c r="X505" s="1"/>
      <c r="Y505" s="1"/>
      <c r="Z505" s="11"/>
    </row>
    <row r="506" spans="1:26" s="92" customFormat="1" ht="24" customHeight="1">
      <c r="A506" s="82">
        <v>20</v>
      </c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3"/>
      <c r="O506" s="3"/>
      <c r="P506" s="3"/>
      <c r="Q506" s="3"/>
      <c r="R506" s="8"/>
      <c r="S506" s="4"/>
      <c r="T506" s="12"/>
      <c r="U506" s="16"/>
      <c r="V506" s="1"/>
      <c r="W506" s="1"/>
      <c r="X506" s="1"/>
      <c r="Y506" s="1"/>
      <c r="Z506" s="11"/>
    </row>
    <row r="507" spans="1:26" s="92" customFormat="1" ht="24" customHeight="1">
      <c r="A507" s="82">
        <v>21</v>
      </c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4"/>
      <c r="O507" s="4"/>
      <c r="P507" s="4"/>
      <c r="Q507" s="4"/>
      <c r="R507" s="4"/>
      <c r="S507" s="4"/>
      <c r="T507" s="12"/>
      <c r="U507" s="16"/>
      <c r="V507" s="1"/>
      <c r="W507" s="1"/>
      <c r="X507" s="1"/>
      <c r="Y507" s="1"/>
      <c r="Z507" s="11"/>
    </row>
    <row r="508" spans="1:26" s="92" customFormat="1" ht="24" customHeight="1">
      <c r="A508" s="82">
        <v>22</v>
      </c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4"/>
      <c r="O508" s="4"/>
      <c r="P508" s="4"/>
      <c r="Q508" s="4"/>
      <c r="R508" s="4"/>
      <c r="S508" s="4"/>
      <c r="T508" s="12"/>
      <c r="U508" s="16"/>
      <c r="V508" s="1"/>
      <c r="W508" s="1"/>
      <c r="X508" s="1"/>
      <c r="Y508" s="1"/>
      <c r="Z508" s="11"/>
    </row>
    <row r="509" spans="1:26" s="92" customFormat="1" ht="24" customHeight="1">
      <c r="A509" s="82">
        <v>23</v>
      </c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4"/>
      <c r="O509" s="4"/>
      <c r="P509" s="4"/>
      <c r="Q509" s="4"/>
      <c r="R509" s="4"/>
      <c r="S509" s="4"/>
      <c r="T509" s="12"/>
      <c r="U509" s="16"/>
      <c r="V509" s="1"/>
      <c r="W509" s="1"/>
      <c r="X509" s="1"/>
      <c r="Y509" s="1"/>
      <c r="Z509" s="11"/>
    </row>
    <row r="510" spans="1:26" s="92" customFormat="1" ht="24" customHeight="1">
      <c r="A510" s="82">
        <v>24</v>
      </c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4"/>
      <c r="O510" s="4"/>
      <c r="P510" s="4"/>
      <c r="Q510" s="4"/>
      <c r="R510" s="4"/>
      <c r="S510" s="4"/>
      <c r="T510" s="12"/>
      <c r="U510" s="16"/>
      <c r="V510" s="1"/>
      <c r="W510" s="1"/>
      <c r="X510" s="1"/>
      <c r="Y510" s="1"/>
      <c r="Z510" s="11"/>
    </row>
    <row r="511" spans="1:26" s="92" customFormat="1" ht="24" customHeight="1">
      <c r="A511" s="82">
        <v>25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12"/>
      <c r="U511" s="16"/>
      <c r="V511" s="1"/>
      <c r="W511" s="1"/>
      <c r="X511" s="1"/>
      <c r="Y511" s="1"/>
      <c r="Z511" s="11"/>
    </row>
    <row r="512" spans="1:26" s="92" customFormat="1" ht="24" customHeight="1">
      <c r="A512" s="82">
        <v>26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12"/>
      <c r="U512" s="16"/>
      <c r="V512" s="1"/>
      <c r="W512" s="1"/>
      <c r="X512" s="1"/>
      <c r="Y512" s="1"/>
      <c r="Z512" s="11"/>
    </row>
    <row r="513" spans="1:26" s="92" customFormat="1" ht="24" customHeight="1">
      <c r="A513" s="82">
        <v>27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12"/>
      <c r="U513" s="16"/>
      <c r="V513" s="1"/>
      <c r="W513" s="1"/>
      <c r="X513" s="1"/>
      <c r="Y513" s="1"/>
      <c r="Z513" s="11"/>
    </row>
    <row r="514" spans="1:26" s="92" customFormat="1" ht="24" customHeight="1">
      <c r="A514" s="82">
        <v>28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12"/>
      <c r="U514" s="16"/>
      <c r="V514" s="1"/>
      <c r="W514" s="1"/>
      <c r="X514" s="1"/>
      <c r="Y514" s="1"/>
      <c r="Z514" s="11"/>
    </row>
    <row r="515" spans="1:26" s="92" customFormat="1" ht="24" customHeight="1">
      <c r="A515" s="82">
        <v>29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12"/>
      <c r="U515" s="16"/>
      <c r="V515" s="1"/>
      <c r="W515" s="1"/>
      <c r="X515" s="1"/>
      <c r="Y515" s="1"/>
      <c r="Z515" s="11"/>
    </row>
    <row r="516" spans="1:26" s="92" customFormat="1" ht="24" customHeight="1">
      <c r="A516" s="82">
        <v>30</v>
      </c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6"/>
      <c r="U516" s="87"/>
      <c r="V516" s="1"/>
      <c r="W516" s="1"/>
      <c r="X516" s="1"/>
      <c r="Y516" s="1"/>
      <c r="Z516" s="11"/>
    </row>
    <row r="517" spans="1:26" s="92" customFormat="1" ht="24" customHeight="1">
      <c r="A517" s="82">
        <v>31</v>
      </c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6"/>
      <c r="U517" s="87"/>
      <c r="V517" s="1"/>
      <c r="W517" s="1"/>
      <c r="X517" s="1"/>
      <c r="Y517" s="1"/>
      <c r="Z517" s="11"/>
    </row>
    <row r="518" spans="1:26" s="92" customFormat="1" ht="24" customHeight="1">
      <c r="A518" s="82">
        <v>32</v>
      </c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6"/>
      <c r="U518" s="87"/>
      <c r="V518" s="1"/>
      <c r="W518" s="1"/>
      <c r="X518" s="1"/>
      <c r="Y518" s="1"/>
      <c r="Z518" s="11"/>
    </row>
    <row r="519" spans="1:26" s="92" customFormat="1" ht="24" customHeight="1" thickBot="1">
      <c r="A519" s="88">
        <v>33</v>
      </c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8"/>
      <c r="U519" s="19"/>
      <c r="V519" s="1"/>
      <c r="W519" s="1"/>
      <c r="X519" s="1"/>
      <c r="Y519" s="1"/>
      <c r="Z519" s="11"/>
    </row>
    <row r="520" spans="1:26" s="92" customFormat="1" ht="24.75" customHeight="1" thickBot="1">
      <c r="A520" s="318" t="s">
        <v>44</v>
      </c>
      <c r="B520" s="319"/>
      <c r="C520" s="297" t="s">
        <v>52</v>
      </c>
      <c r="D520" s="297"/>
      <c r="E520" s="297"/>
      <c r="F520" s="298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28"/>
      <c r="U520" s="28"/>
      <c r="V520" s="1"/>
      <c r="W520" s="1"/>
      <c r="X520" s="1"/>
      <c r="Y520" s="1"/>
      <c r="Z520" s="11"/>
    </row>
    <row r="521" spans="1:26" s="92" customFormat="1" ht="31.5" customHeight="1" thickBot="1">
      <c r="A521" s="320" t="s">
        <v>54</v>
      </c>
      <c r="B521" s="321"/>
      <c r="C521" s="321"/>
      <c r="D521" s="321"/>
      <c r="E521" s="322"/>
      <c r="F521" s="1"/>
      <c r="G521" s="1"/>
      <c r="H521" s="314" t="s">
        <v>55</v>
      </c>
      <c r="I521" s="315"/>
      <c r="J521" s="315"/>
      <c r="K521" s="5" t="s">
        <v>28</v>
      </c>
      <c r="L521" s="316" t="s">
        <v>56</v>
      </c>
      <c r="M521" s="316"/>
      <c r="N521" s="317"/>
      <c r="O521" s="6"/>
      <c r="P521" s="61"/>
      <c r="Q521" s="61"/>
      <c r="R521" s="61"/>
      <c r="S521" s="1"/>
      <c r="T521" s="301" t="s">
        <v>68</v>
      </c>
      <c r="U521" s="302"/>
      <c r="V521" s="158">
        <f>V523/V528</f>
        <v>0.01375272331154684</v>
      </c>
      <c r="W521" s="158">
        <f>W523/W528</f>
        <v>0.01375272331154684</v>
      </c>
      <c r="X521" s="158">
        <f>AVERAGE(V521,W521)</f>
        <v>0.01375272331154684</v>
      </c>
      <c r="Y521" s="32" t="s">
        <v>31</v>
      </c>
      <c r="Z521" s="33">
        <f>ROUND(X521*1440,0)/1440</f>
        <v>0.013888888888888888</v>
      </c>
    </row>
    <row r="522" spans="1:26" s="92" customFormat="1" ht="12.75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6"/>
      <c r="P522" s="6"/>
      <c r="Q522" s="6"/>
      <c r="R522" s="1"/>
      <c r="S522" s="1"/>
      <c r="T522" s="27"/>
      <c r="U522" s="27"/>
      <c r="V522" s="158">
        <f>B530</f>
        <v>0.23611111111111113</v>
      </c>
      <c r="W522" s="158">
        <f>C527</f>
        <v>0.23611111111111113</v>
      </c>
      <c r="X522" s="1"/>
      <c r="Y522" s="1"/>
      <c r="Z522" s="11"/>
    </row>
    <row r="523" spans="1:26" s="92" customFormat="1" ht="19.5" customHeight="1" thickBot="1">
      <c r="A523" s="303" t="s">
        <v>32</v>
      </c>
      <c r="B523" s="304"/>
      <c r="C523" s="355" t="s">
        <v>33</v>
      </c>
      <c r="D523" s="355"/>
      <c r="E523" s="356"/>
      <c r="F523" s="323"/>
      <c r="G523" s="324"/>
      <c r="H523" s="324"/>
      <c r="I523" s="324"/>
      <c r="J523" s="324"/>
      <c r="K523" s="1"/>
      <c r="L523" s="1"/>
      <c r="M523" s="1"/>
      <c r="N523" s="325" t="s">
        <v>34</v>
      </c>
      <c r="O523" s="326"/>
      <c r="P523" s="327">
        <f>Z521</f>
        <v>0.013888888888888888</v>
      </c>
      <c r="Q523" s="328"/>
      <c r="R523" s="1"/>
      <c r="S523" s="7" t="s">
        <v>35</v>
      </c>
      <c r="T523" s="309">
        <v>0.04861111111111111</v>
      </c>
      <c r="U523" s="310"/>
      <c r="V523" s="158">
        <f>V524-V522</f>
        <v>0.7013888888888888</v>
      </c>
      <c r="W523" s="158">
        <f>W524-W522</f>
        <v>0.7013888888888888</v>
      </c>
      <c r="X523" s="1"/>
      <c r="Y523" s="1"/>
      <c r="Z523" s="11"/>
    </row>
    <row r="524" spans="1:26" s="92" customFormat="1" ht="12.75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7"/>
      <c r="U524" s="27"/>
      <c r="V524" s="158">
        <f>L535</f>
        <v>0.9375</v>
      </c>
      <c r="W524" s="158">
        <f>M532</f>
        <v>0.9375</v>
      </c>
      <c r="X524" s="1"/>
      <c r="Y524" s="1"/>
      <c r="Z524" s="11"/>
    </row>
    <row r="525" spans="1:26" s="92" customFormat="1" ht="24.75" customHeight="1">
      <c r="A525" s="299" t="s">
        <v>36</v>
      </c>
      <c r="B525" s="275">
        <v>1</v>
      </c>
      <c r="C525" s="275"/>
      <c r="D525" s="275">
        <v>2</v>
      </c>
      <c r="E525" s="275"/>
      <c r="F525" s="275">
        <v>3</v>
      </c>
      <c r="G525" s="275"/>
      <c r="H525" s="94">
        <v>4</v>
      </c>
      <c r="I525" s="94"/>
      <c r="J525" s="275">
        <v>5</v>
      </c>
      <c r="K525" s="275"/>
      <c r="L525" s="275">
        <v>6</v>
      </c>
      <c r="M525" s="275"/>
      <c r="N525" s="275">
        <v>7</v>
      </c>
      <c r="O525" s="275"/>
      <c r="P525" s="275">
        <v>8</v>
      </c>
      <c r="Q525" s="275"/>
      <c r="R525" s="275">
        <v>9</v>
      </c>
      <c r="S525" s="275"/>
      <c r="T525" s="293">
        <v>10</v>
      </c>
      <c r="U525" s="294"/>
      <c r="V525" s="1"/>
      <c r="W525" s="1"/>
      <c r="X525" s="1"/>
      <c r="Y525" s="1"/>
      <c r="Z525" s="11"/>
    </row>
    <row r="526" spans="1:26" s="92" customFormat="1" ht="24.75" customHeight="1">
      <c r="A526" s="300"/>
      <c r="B526" s="8" t="s">
        <v>59</v>
      </c>
      <c r="C526" s="8" t="s">
        <v>56</v>
      </c>
      <c r="D526" s="8" t="s">
        <v>59</v>
      </c>
      <c r="E526" s="8" t="s">
        <v>56</v>
      </c>
      <c r="F526" s="8" t="s">
        <v>59</v>
      </c>
      <c r="G526" s="8" t="s">
        <v>56</v>
      </c>
      <c r="H526" s="8" t="s">
        <v>59</v>
      </c>
      <c r="I526" s="8" t="s">
        <v>56</v>
      </c>
      <c r="J526" s="8" t="s">
        <v>59</v>
      </c>
      <c r="K526" s="8" t="s">
        <v>56</v>
      </c>
      <c r="L526" s="8" t="s">
        <v>59</v>
      </c>
      <c r="M526" s="8" t="s">
        <v>56</v>
      </c>
      <c r="N526" s="8" t="s">
        <v>59</v>
      </c>
      <c r="O526" s="8"/>
      <c r="P526" s="8"/>
      <c r="Q526" s="8"/>
      <c r="R526" s="8"/>
      <c r="S526" s="8"/>
      <c r="T526" s="9"/>
      <c r="U526" s="13"/>
      <c r="V526" s="1"/>
      <c r="W526" s="1"/>
      <c r="X526" s="1"/>
      <c r="Y526" s="1"/>
      <c r="Z526" s="11"/>
    </row>
    <row r="527" spans="1:26" s="92" customFormat="1" ht="24.75" customHeight="1">
      <c r="A527" s="132">
        <v>1</v>
      </c>
      <c r="B527" s="104"/>
      <c r="C527" s="124">
        <v>0.23611111111111113</v>
      </c>
      <c r="D527" s="127">
        <v>0.3013888888888889</v>
      </c>
      <c r="E527" s="127">
        <v>0.3520833333333333</v>
      </c>
      <c r="F527" s="127">
        <v>0.429166666666667</v>
      </c>
      <c r="G527" s="124">
        <v>0.480555555555556</v>
      </c>
      <c r="H527" s="127">
        <v>0.560416666666673</v>
      </c>
      <c r="I527" s="127">
        <v>0.611805555555553</v>
      </c>
      <c r="J527" s="127">
        <v>0.6902777777777778</v>
      </c>
      <c r="K527" s="124">
        <v>0.741666666666676</v>
      </c>
      <c r="L527" s="127">
        <v>0.8208333333333333</v>
      </c>
      <c r="M527" s="127">
        <v>0.868055555555455</v>
      </c>
      <c r="N527" s="127"/>
      <c r="O527" s="8"/>
      <c r="P527" s="3"/>
      <c r="Q527" s="3"/>
      <c r="R527" s="14"/>
      <c r="S527" s="15"/>
      <c r="T527" s="12"/>
      <c r="U527" s="16"/>
      <c r="V527" s="160">
        <f>COUNTA(B527:U559)</f>
        <v>102</v>
      </c>
      <c r="W527" s="161">
        <f>V527/15/2</f>
        <v>3.4</v>
      </c>
      <c r="X527" s="1"/>
      <c r="Y527" s="1"/>
      <c r="Z527" s="11"/>
    </row>
    <row r="528" spans="1:26" s="92" customFormat="1" ht="24.75" customHeight="1">
      <c r="A528" s="132">
        <v>2</v>
      </c>
      <c r="B528" s="133"/>
      <c r="C528" s="127">
        <v>0.24930555555555556</v>
      </c>
      <c r="D528" s="127">
        <v>0.3145833333333333</v>
      </c>
      <c r="E528" s="124">
        <v>0.3659722222222222</v>
      </c>
      <c r="F528" s="127">
        <v>0.443750000000001</v>
      </c>
      <c r="G528" s="127">
        <v>0.495138888888889</v>
      </c>
      <c r="H528" s="127">
        <v>0.575000000000007</v>
      </c>
      <c r="I528" s="124">
        <v>0.626388888888886</v>
      </c>
      <c r="J528" s="127">
        <v>0.7048611111111112</v>
      </c>
      <c r="K528" s="127">
        <v>0.756250000000013</v>
      </c>
      <c r="L528" s="127">
        <v>0.8354166666666667</v>
      </c>
      <c r="M528" s="124">
        <v>0.881944444444327</v>
      </c>
      <c r="N528" s="127"/>
      <c r="O528" s="8"/>
      <c r="P528" s="3"/>
      <c r="Q528" s="3"/>
      <c r="R528" s="14"/>
      <c r="S528" s="15"/>
      <c r="T528" s="12"/>
      <c r="U528" s="16"/>
      <c r="V528" s="162">
        <f>COUNTA(B527:B559,D527:D559,F527:F559,H527:H559,J527:J559,L527:L559,N527:N559,P527:P559,R527:R559,T527:T559)</f>
        <v>51</v>
      </c>
      <c r="W528" s="162">
        <f>COUNTA(C527:C559,E527:E559,G527:G559,I527:I559,K527:K559,M527:M559,O527:O559,Q527:Q559,S527:S559,U527:U559)</f>
        <v>51</v>
      </c>
      <c r="X528" s="1"/>
      <c r="Y528" s="1">
        <f>(V528+W528)/2</f>
        <v>51</v>
      </c>
      <c r="Z528" s="11"/>
    </row>
    <row r="529" spans="1:26" s="92" customFormat="1" ht="24.75" customHeight="1">
      <c r="A529" s="132">
        <v>3</v>
      </c>
      <c r="B529" s="127"/>
      <c r="C529" s="124">
        <v>0.2625</v>
      </c>
      <c r="D529" s="127">
        <v>0.327777777777778</v>
      </c>
      <c r="E529" s="127">
        <v>0.37916666666666665</v>
      </c>
      <c r="F529" s="127">
        <v>0.458333333333335</v>
      </c>
      <c r="G529" s="124">
        <v>0.509722222222222</v>
      </c>
      <c r="H529" s="127">
        <v>0.589583333333341</v>
      </c>
      <c r="I529" s="127">
        <v>0.640972222222219</v>
      </c>
      <c r="J529" s="127">
        <v>0.719444444444445</v>
      </c>
      <c r="K529" s="124">
        <v>0.77083333333335</v>
      </c>
      <c r="L529" s="127">
        <v>0.85</v>
      </c>
      <c r="M529" s="127">
        <v>0.895833333333199</v>
      </c>
      <c r="N529" s="134"/>
      <c r="O529" s="8"/>
      <c r="P529" s="3"/>
      <c r="Q529" s="3"/>
      <c r="R529" s="14"/>
      <c r="S529" s="15"/>
      <c r="T529" s="12"/>
      <c r="U529" s="16"/>
      <c r="V529" s="1"/>
      <c r="W529" s="1"/>
      <c r="X529" s="1"/>
      <c r="Y529" s="1" t="s">
        <v>38</v>
      </c>
      <c r="Z529" s="11"/>
    </row>
    <row r="530" spans="1:26" s="92" customFormat="1" ht="24.75" customHeight="1">
      <c r="A530" s="132">
        <v>4</v>
      </c>
      <c r="B530" s="127">
        <v>0.23611111111111113</v>
      </c>
      <c r="C530" s="127">
        <v>0.27638888888888885</v>
      </c>
      <c r="D530" s="127">
        <v>0.3416666666666666</v>
      </c>
      <c r="E530" s="124">
        <v>0.39305555555555555</v>
      </c>
      <c r="F530" s="127">
        <v>0.472916666666669</v>
      </c>
      <c r="G530" s="127">
        <v>0.524305555555555</v>
      </c>
      <c r="H530" s="127">
        <v>0.604166666666675</v>
      </c>
      <c r="I530" s="124">
        <v>0.655555555555552</v>
      </c>
      <c r="J530" s="127">
        <v>0.734027777777778</v>
      </c>
      <c r="K530" s="127">
        <v>0.7847222222222222</v>
      </c>
      <c r="L530" s="127">
        <v>0.864583333333333</v>
      </c>
      <c r="M530" s="124">
        <v>0.909722222222071</v>
      </c>
      <c r="N530" s="135"/>
      <c r="O530" s="8"/>
      <c r="P530" s="3"/>
      <c r="Q530" s="3"/>
      <c r="R530" s="14"/>
      <c r="S530" s="15"/>
      <c r="T530" s="12"/>
      <c r="U530" s="16"/>
      <c r="V530" s="1" t="s">
        <v>41</v>
      </c>
      <c r="W530" s="1" t="s">
        <v>42</v>
      </c>
      <c r="X530" s="1"/>
      <c r="Y530" s="1"/>
      <c r="Z530" s="11"/>
    </row>
    <row r="531" spans="1:26" s="92" customFormat="1" ht="24.75" customHeight="1">
      <c r="A531" s="132">
        <v>5</v>
      </c>
      <c r="B531" s="127">
        <v>0.24513888888888888</v>
      </c>
      <c r="C531" s="124">
        <v>0.28680555555555554</v>
      </c>
      <c r="D531" s="127">
        <v>0.35625</v>
      </c>
      <c r="E531" s="127">
        <v>0.4076388888888889</v>
      </c>
      <c r="F531" s="127">
        <v>0.487500000000003</v>
      </c>
      <c r="G531" s="124">
        <v>0.538888888888888</v>
      </c>
      <c r="H531" s="127">
        <v>0.6180555555555556</v>
      </c>
      <c r="I531" s="127">
        <v>0.669444444444441</v>
      </c>
      <c r="J531" s="127">
        <v>0.748611111111111</v>
      </c>
      <c r="K531" s="124">
        <v>0.798611111111094</v>
      </c>
      <c r="L531" s="127">
        <v>0.879166666666667</v>
      </c>
      <c r="M531" s="127">
        <v>0.9236111111111112</v>
      </c>
      <c r="N531" s="136"/>
      <c r="O531" s="8"/>
      <c r="P531" s="3"/>
      <c r="Q531" s="3"/>
      <c r="R531" s="14"/>
      <c r="S531" s="15"/>
      <c r="T531" s="12"/>
      <c r="U531" s="16"/>
      <c r="V531" s="159">
        <f>L532-L531</f>
        <v>0.01458333333333306</v>
      </c>
      <c r="W531" s="159">
        <f>M529-M528</f>
        <v>0.013888888888872075</v>
      </c>
      <c r="X531" s="1"/>
      <c r="Y531" s="1"/>
      <c r="Z531" s="11"/>
    </row>
    <row r="532" spans="1:26" s="92" customFormat="1" ht="24.75" customHeight="1">
      <c r="A532" s="132">
        <v>6</v>
      </c>
      <c r="B532" s="127">
        <v>0.254166666666667</v>
      </c>
      <c r="C532" s="127">
        <v>0.2965277777777778</v>
      </c>
      <c r="D532" s="127">
        <v>0.370833333333333</v>
      </c>
      <c r="E532" s="124">
        <v>0.4222222222222222</v>
      </c>
      <c r="F532" s="127">
        <v>0.502083333333337</v>
      </c>
      <c r="G532" s="127">
        <v>0.553472222222221</v>
      </c>
      <c r="H532" s="127">
        <v>0.631944444444436</v>
      </c>
      <c r="I532" s="124">
        <v>0.68333333333333</v>
      </c>
      <c r="J532" s="127">
        <v>0.763194444444445</v>
      </c>
      <c r="K532" s="127">
        <v>0.812499999999967</v>
      </c>
      <c r="L532" s="127">
        <v>0.89375</v>
      </c>
      <c r="M532" s="127">
        <v>0.9375</v>
      </c>
      <c r="N532" s="136"/>
      <c r="O532" s="8"/>
      <c r="P532" s="3"/>
      <c r="Q532" s="3"/>
      <c r="R532" s="14"/>
      <c r="S532" s="15"/>
      <c r="T532" s="12"/>
      <c r="U532" s="16"/>
      <c r="V532" s="159">
        <f>L533-L532</f>
        <v>0.014583333333333948</v>
      </c>
      <c r="W532" s="159">
        <f>M530-M529</f>
        <v>0.013888888888871964</v>
      </c>
      <c r="X532" s="1"/>
      <c r="Y532" s="1"/>
      <c r="Z532" s="11"/>
    </row>
    <row r="533" spans="1:27" s="92" customFormat="1" ht="24.75" customHeight="1">
      <c r="A533" s="132">
        <v>7</v>
      </c>
      <c r="B533" s="127">
        <v>0.263194444444444</v>
      </c>
      <c r="C533" s="124">
        <v>0.309722222222222</v>
      </c>
      <c r="D533" s="127">
        <v>0.385416666666667</v>
      </c>
      <c r="E533" s="127">
        <v>0.436805555555556</v>
      </c>
      <c r="F533" s="127">
        <v>0.516666666666671</v>
      </c>
      <c r="G533" s="124">
        <v>0.568055555555554</v>
      </c>
      <c r="H533" s="127">
        <v>0.6465277777777778</v>
      </c>
      <c r="I533" s="127">
        <v>0.6979166666666666</v>
      </c>
      <c r="J533" s="127">
        <v>0.7770833333333332</v>
      </c>
      <c r="K533" s="124">
        <v>0.826388888888839</v>
      </c>
      <c r="L533" s="127">
        <v>0.908333333333334</v>
      </c>
      <c r="M533" s="124"/>
      <c r="N533" s="136"/>
      <c r="O533" s="8"/>
      <c r="P533" s="3"/>
      <c r="Q533" s="3"/>
      <c r="R533" s="14"/>
      <c r="S533" s="15"/>
      <c r="T533" s="12"/>
      <c r="U533" s="16"/>
      <c r="V533" s="159">
        <f>L534-L533</f>
        <v>0.01458333333333306</v>
      </c>
      <c r="W533" s="159">
        <f>M531-M530</f>
        <v>0.013888888889040163</v>
      </c>
      <c r="X533" s="1"/>
      <c r="Y533" s="1"/>
      <c r="Z533" s="11"/>
      <c r="AA533" s="92" t="s">
        <v>73</v>
      </c>
    </row>
    <row r="534" spans="1:27" s="92" customFormat="1" ht="24.75" customHeight="1">
      <c r="A534" s="132">
        <v>8</v>
      </c>
      <c r="B534" s="127">
        <v>0.272222222222222</v>
      </c>
      <c r="C534" s="127">
        <v>0.322916666666665</v>
      </c>
      <c r="D534" s="127">
        <v>0.4</v>
      </c>
      <c r="E534" s="124">
        <v>0.451388888888889</v>
      </c>
      <c r="F534" s="127">
        <v>0.531250000000005</v>
      </c>
      <c r="G534" s="127">
        <v>0.582638888888887</v>
      </c>
      <c r="H534" s="127">
        <v>0.66111111111112</v>
      </c>
      <c r="I534" s="124">
        <v>0.712500000000003</v>
      </c>
      <c r="J534" s="127">
        <v>0.7916666666666666</v>
      </c>
      <c r="K534" s="127">
        <v>0.840277777777711</v>
      </c>
      <c r="L534" s="127">
        <v>0.922916666666667</v>
      </c>
      <c r="M534" s="124"/>
      <c r="N534" s="136"/>
      <c r="O534" s="8"/>
      <c r="P534" s="3"/>
      <c r="Q534" s="3"/>
      <c r="R534" s="14"/>
      <c r="S534" s="15"/>
      <c r="T534" s="12"/>
      <c r="U534" s="16"/>
      <c r="V534" s="159">
        <f>L535-L534</f>
        <v>0.014583333333332948</v>
      </c>
      <c r="W534" s="159">
        <f>M532-M531</f>
        <v>0.01388888888888884</v>
      </c>
      <c r="X534" s="1"/>
      <c r="Y534" s="1"/>
      <c r="Z534" s="11"/>
      <c r="AA534" s="92" t="s">
        <v>73</v>
      </c>
    </row>
    <row r="535" spans="1:27" s="92" customFormat="1" ht="24.75" customHeight="1">
      <c r="A535" s="132">
        <v>9</v>
      </c>
      <c r="B535" s="127">
        <v>0.28750000000000003</v>
      </c>
      <c r="C535" s="124">
        <v>0.33749999999999997</v>
      </c>
      <c r="D535" s="127">
        <v>0.414583333333334</v>
      </c>
      <c r="E535" s="127">
        <v>0.465972222222222</v>
      </c>
      <c r="F535" s="127">
        <v>0.545833333333339</v>
      </c>
      <c r="G535" s="124">
        <v>0.59722222222222</v>
      </c>
      <c r="H535" s="127">
        <v>0.675694444444461</v>
      </c>
      <c r="I535" s="127">
        <v>0.72708333333334</v>
      </c>
      <c r="J535" s="127">
        <v>0.80625</v>
      </c>
      <c r="K535" s="124">
        <v>0.854166666666583</v>
      </c>
      <c r="L535" s="127">
        <v>0.9375</v>
      </c>
      <c r="M535" s="131"/>
      <c r="N535" s="136"/>
      <c r="O535" s="3"/>
      <c r="P535" s="3"/>
      <c r="Q535" s="3"/>
      <c r="R535" s="14"/>
      <c r="S535" s="15"/>
      <c r="T535" s="12"/>
      <c r="U535" s="16"/>
      <c r="V535" s="159"/>
      <c r="W535" s="159"/>
      <c r="X535" s="1"/>
      <c r="Y535" s="1"/>
      <c r="Z535" s="11"/>
      <c r="AA535" s="92" t="s">
        <v>73</v>
      </c>
    </row>
    <row r="536" spans="1:26" s="92" customFormat="1" ht="24.75" customHeight="1">
      <c r="A536" s="82">
        <v>10</v>
      </c>
      <c r="B536" s="137"/>
      <c r="C536" s="127"/>
      <c r="D536" s="127"/>
      <c r="E536" s="127"/>
      <c r="F536" s="127"/>
      <c r="G536" s="127"/>
      <c r="H536" s="126"/>
      <c r="I536" s="124"/>
      <c r="J536" s="127"/>
      <c r="K536" s="127"/>
      <c r="L536" s="126"/>
      <c r="M536" s="135"/>
      <c r="N536" s="136"/>
      <c r="O536" s="3"/>
      <c r="P536" s="3"/>
      <c r="Q536" s="20"/>
      <c r="R536" s="12"/>
      <c r="S536" s="15"/>
      <c r="T536" s="12"/>
      <c r="U536" s="16"/>
      <c r="V536" s="159"/>
      <c r="W536" s="159"/>
      <c r="X536" s="1"/>
      <c r="Y536" s="1"/>
      <c r="Z536" s="11"/>
    </row>
    <row r="537" spans="1:26" s="92" customFormat="1" ht="24.75" customHeight="1">
      <c r="A537" s="82">
        <v>11</v>
      </c>
      <c r="B537" s="3"/>
      <c r="C537" s="3"/>
      <c r="D537" s="20"/>
      <c r="E537" s="3"/>
      <c r="F537" s="101"/>
      <c r="G537" s="3"/>
      <c r="H537" s="3"/>
      <c r="I537" s="3"/>
      <c r="J537" s="3"/>
      <c r="K537" s="3"/>
      <c r="L537" s="3"/>
      <c r="M537" s="3"/>
      <c r="N537" s="20"/>
      <c r="O537" s="3"/>
      <c r="P537" s="3"/>
      <c r="Q537" s="3"/>
      <c r="R537" s="14"/>
      <c r="S537" s="15"/>
      <c r="T537" s="12"/>
      <c r="U537" s="16"/>
      <c r="V537" s="159"/>
      <c r="W537" s="159"/>
      <c r="X537" s="1"/>
      <c r="Y537" s="1"/>
      <c r="Z537" s="11"/>
    </row>
    <row r="538" spans="1:26" s="92" customFormat="1" ht="24.75" customHeight="1">
      <c r="A538" s="82">
        <v>12</v>
      </c>
      <c r="B538" s="3"/>
      <c r="C538" s="3"/>
      <c r="D538" s="20"/>
      <c r="E538" s="3"/>
      <c r="F538" s="101"/>
      <c r="G538" s="3"/>
      <c r="H538" s="3"/>
      <c r="I538" s="3"/>
      <c r="J538" s="3"/>
      <c r="K538" s="3"/>
      <c r="L538" s="3"/>
      <c r="M538" s="3"/>
      <c r="N538" s="20"/>
      <c r="O538" s="3"/>
      <c r="P538" s="3"/>
      <c r="Q538" s="3"/>
      <c r="R538" s="14"/>
      <c r="S538" s="15"/>
      <c r="T538" s="12"/>
      <c r="U538" s="16"/>
      <c r="V538" s="159"/>
      <c r="W538" s="159"/>
      <c r="X538" s="1"/>
      <c r="Y538" s="1"/>
      <c r="Z538" s="11"/>
    </row>
    <row r="539" spans="1:26" s="92" customFormat="1" ht="24.75" customHeight="1">
      <c r="A539" s="82">
        <v>13</v>
      </c>
      <c r="B539" s="3"/>
      <c r="C539" s="3"/>
      <c r="D539" s="20"/>
      <c r="E539" s="3"/>
      <c r="F539" s="101"/>
      <c r="G539" s="3"/>
      <c r="H539" s="3"/>
      <c r="I539" s="3"/>
      <c r="J539" s="3"/>
      <c r="K539" s="3"/>
      <c r="L539" s="3"/>
      <c r="M539" s="3"/>
      <c r="N539" s="20"/>
      <c r="O539" s="3"/>
      <c r="P539" s="3"/>
      <c r="Q539" s="3"/>
      <c r="R539" s="14"/>
      <c r="S539" s="15"/>
      <c r="T539" s="12"/>
      <c r="U539" s="16"/>
      <c r="V539" s="159"/>
      <c r="W539" s="1"/>
      <c r="X539" s="1"/>
      <c r="Y539" s="1"/>
      <c r="Z539" s="11"/>
    </row>
    <row r="540" spans="1:26" s="92" customFormat="1" ht="24.75" customHeight="1">
      <c r="A540" s="82">
        <v>14</v>
      </c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20"/>
      <c r="O540" s="3"/>
      <c r="P540" s="3"/>
      <c r="Q540" s="3"/>
      <c r="R540" s="14"/>
      <c r="S540" s="15"/>
      <c r="T540" s="12"/>
      <c r="U540" s="16"/>
      <c r="V540" s="159"/>
      <c r="W540" s="1"/>
      <c r="X540" s="1"/>
      <c r="Y540" s="1"/>
      <c r="Z540" s="11"/>
    </row>
    <row r="541" spans="1:26" s="92" customFormat="1" ht="24.75" customHeight="1">
      <c r="A541" s="82">
        <v>15</v>
      </c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20"/>
      <c r="O541" s="3"/>
      <c r="P541" s="3"/>
      <c r="Q541" s="3"/>
      <c r="R541" s="14"/>
      <c r="S541" s="15"/>
      <c r="T541" s="12"/>
      <c r="U541" s="16"/>
      <c r="V541" s="1"/>
      <c r="W541" s="1"/>
      <c r="X541" s="1"/>
      <c r="Y541" s="1"/>
      <c r="Z541" s="11"/>
    </row>
    <row r="542" spans="1:26" s="92" customFormat="1" ht="24.75" customHeight="1">
      <c r="A542" s="82">
        <v>16</v>
      </c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20"/>
      <c r="O542" s="20"/>
      <c r="P542" s="20"/>
      <c r="Q542" s="20"/>
      <c r="R542" s="14"/>
      <c r="S542" s="15"/>
      <c r="T542" s="12"/>
      <c r="U542" s="16"/>
      <c r="V542" s="1"/>
      <c r="W542" s="1"/>
      <c r="X542" s="1"/>
      <c r="Y542" s="1"/>
      <c r="Z542" s="11"/>
    </row>
    <row r="543" spans="1:26" s="92" customFormat="1" ht="24.75" customHeight="1">
      <c r="A543" s="82">
        <v>17</v>
      </c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20"/>
      <c r="O543" s="20"/>
      <c r="P543" s="20"/>
      <c r="Q543" s="20"/>
      <c r="R543" s="14"/>
      <c r="S543" s="15"/>
      <c r="T543" s="12"/>
      <c r="U543" s="16"/>
      <c r="V543" s="1"/>
      <c r="W543" s="1"/>
      <c r="X543" s="1"/>
      <c r="Y543" s="1"/>
      <c r="Z543" s="11"/>
    </row>
    <row r="544" spans="1:26" s="92" customFormat="1" ht="24.75" customHeight="1">
      <c r="A544" s="82">
        <v>18</v>
      </c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20"/>
      <c r="O544" s="20"/>
      <c r="P544" s="20"/>
      <c r="Q544" s="20"/>
      <c r="R544" s="14"/>
      <c r="S544" s="15"/>
      <c r="T544" s="12"/>
      <c r="U544" s="16"/>
      <c r="V544" s="1"/>
      <c r="W544" s="1"/>
      <c r="X544" s="1"/>
      <c r="Y544" s="1"/>
      <c r="Z544" s="11"/>
    </row>
    <row r="545" spans="1:26" s="92" customFormat="1" ht="24.75" customHeight="1">
      <c r="A545" s="82">
        <v>19</v>
      </c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20"/>
      <c r="O545" s="20"/>
      <c r="P545" s="20"/>
      <c r="Q545" s="20"/>
      <c r="R545" s="9"/>
      <c r="S545" s="15"/>
      <c r="T545" s="12"/>
      <c r="U545" s="16"/>
      <c r="V545" s="1"/>
      <c r="W545" s="1"/>
      <c r="X545" s="1"/>
      <c r="Y545" s="1"/>
      <c r="Z545" s="11"/>
    </row>
    <row r="546" spans="1:26" s="92" customFormat="1" ht="24.75" customHeight="1">
      <c r="A546" s="82">
        <v>20</v>
      </c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3"/>
      <c r="O546" s="3"/>
      <c r="P546" s="3"/>
      <c r="Q546" s="3"/>
      <c r="R546" s="8"/>
      <c r="S546" s="4"/>
      <c r="T546" s="12"/>
      <c r="U546" s="16"/>
      <c r="V546" s="1"/>
      <c r="W546" s="1"/>
      <c r="X546" s="1"/>
      <c r="Y546" s="1"/>
      <c r="Z546" s="11"/>
    </row>
    <row r="547" spans="1:26" s="92" customFormat="1" ht="24.75" customHeight="1">
      <c r="A547" s="82">
        <v>21</v>
      </c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4"/>
      <c r="O547" s="4"/>
      <c r="P547" s="4"/>
      <c r="Q547" s="4"/>
      <c r="R547" s="4"/>
      <c r="S547" s="4"/>
      <c r="T547" s="12"/>
      <c r="U547" s="16"/>
      <c r="V547" s="1"/>
      <c r="W547" s="1"/>
      <c r="X547" s="1"/>
      <c r="Y547" s="1"/>
      <c r="Z547" s="11"/>
    </row>
    <row r="548" spans="1:26" s="92" customFormat="1" ht="24.75" customHeight="1">
      <c r="A548" s="82">
        <v>22</v>
      </c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4"/>
      <c r="O548" s="4"/>
      <c r="P548" s="4"/>
      <c r="Q548" s="4"/>
      <c r="R548" s="4"/>
      <c r="S548" s="4"/>
      <c r="T548" s="12"/>
      <c r="U548" s="16"/>
      <c r="V548" s="1"/>
      <c r="W548" s="1"/>
      <c r="X548" s="1"/>
      <c r="Y548" s="1"/>
      <c r="Z548" s="11"/>
    </row>
    <row r="549" spans="1:26" s="92" customFormat="1" ht="24.75" customHeight="1">
      <c r="A549" s="82">
        <v>23</v>
      </c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4"/>
      <c r="O549" s="4"/>
      <c r="P549" s="4"/>
      <c r="Q549" s="4"/>
      <c r="R549" s="4"/>
      <c r="S549" s="4"/>
      <c r="T549" s="12"/>
      <c r="U549" s="16"/>
      <c r="V549" s="1"/>
      <c r="W549" s="1"/>
      <c r="X549" s="1"/>
      <c r="Y549" s="1"/>
      <c r="Z549" s="11"/>
    </row>
    <row r="550" spans="1:26" s="92" customFormat="1" ht="24.75" customHeight="1">
      <c r="A550" s="82">
        <v>24</v>
      </c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4"/>
      <c r="O550" s="4"/>
      <c r="P550" s="4"/>
      <c r="Q550" s="4"/>
      <c r="R550" s="4"/>
      <c r="S550" s="4"/>
      <c r="T550" s="12"/>
      <c r="U550" s="16"/>
      <c r="V550" s="1"/>
      <c r="W550" s="1"/>
      <c r="X550" s="1"/>
      <c r="Y550" s="1"/>
      <c r="Z550" s="11"/>
    </row>
    <row r="551" spans="1:26" s="92" customFormat="1" ht="24.75" customHeight="1">
      <c r="A551" s="82">
        <v>25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12"/>
      <c r="U551" s="16"/>
      <c r="V551" s="1"/>
      <c r="W551" s="1"/>
      <c r="X551" s="1"/>
      <c r="Y551" s="1"/>
      <c r="Z551" s="11"/>
    </row>
    <row r="552" spans="1:26" s="92" customFormat="1" ht="24.75" customHeight="1">
      <c r="A552" s="82">
        <v>26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12"/>
      <c r="U552" s="16"/>
      <c r="V552" s="1"/>
      <c r="W552" s="1"/>
      <c r="X552" s="1"/>
      <c r="Y552" s="1"/>
      <c r="Z552" s="11"/>
    </row>
    <row r="553" spans="1:26" s="92" customFormat="1" ht="24.75" customHeight="1">
      <c r="A553" s="82">
        <v>27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12"/>
      <c r="U553" s="16"/>
      <c r="V553" s="1"/>
      <c r="W553" s="1"/>
      <c r="X553" s="1"/>
      <c r="Y553" s="1"/>
      <c r="Z553" s="11"/>
    </row>
    <row r="554" spans="1:26" s="92" customFormat="1" ht="24.75" customHeight="1">
      <c r="A554" s="82">
        <v>28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12"/>
      <c r="U554" s="16"/>
      <c r="V554" s="1"/>
      <c r="W554" s="1"/>
      <c r="X554" s="1"/>
      <c r="Y554" s="1"/>
      <c r="Z554" s="11"/>
    </row>
    <row r="555" spans="1:26" s="92" customFormat="1" ht="24.75" customHeight="1">
      <c r="A555" s="82">
        <v>29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12"/>
      <c r="U555" s="16"/>
      <c r="V555" s="1"/>
      <c r="W555" s="1"/>
      <c r="X555" s="1"/>
      <c r="Y555" s="1"/>
      <c r="Z555" s="11"/>
    </row>
    <row r="556" spans="1:26" s="92" customFormat="1" ht="24.75" customHeight="1">
      <c r="A556" s="82">
        <v>30</v>
      </c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6"/>
      <c r="U556" s="87"/>
      <c r="V556" s="1"/>
      <c r="W556" s="1"/>
      <c r="X556" s="1"/>
      <c r="Y556" s="1"/>
      <c r="Z556" s="11"/>
    </row>
    <row r="557" spans="1:26" s="92" customFormat="1" ht="24.75" customHeight="1">
      <c r="A557" s="82">
        <v>31</v>
      </c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6"/>
      <c r="U557" s="87"/>
      <c r="V557" s="1"/>
      <c r="W557" s="1"/>
      <c r="X557" s="1"/>
      <c r="Y557" s="1"/>
      <c r="Z557" s="11"/>
    </row>
    <row r="558" spans="1:26" s="92" customFormat="1" ht="24.75" customHeight="1">
      <c r="A558" s="82">
        <v>32</v>
      </c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6"/>
      <c r="U558" s="87"/>
      <c r="V558" s="1"/>
      <c r="W558" s="1"/>
      <c r="X558" s="1"/>
      <c r="Y558" s="1"/>
      <c r="Z558" s="11"/>
    </row>
    <row r="559" spans="1:26" s="92" customFormat="1" ht="24.75" customHeight="1" thickBot="1">
      <c r="A559" s="88">
        <v>33</v>
      </c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8"/>
      <c r="U559" s="19"/>
      <c r="V559" s="1"/>
      <c r="W559" s="1"/>
      <c r="X559" s="1"/>
      <c r="Y559" s="1"/>
      <c r="Z559" s="11"/>
    </row>
    <row r="560" spans="1:26" s="92" customFormat="1" ht="18" customHeight="1" thickBot="1">
      <c r="A560" s="318" t="s">
        <v>44</v>
      </c>
      <c r="B560" s="319"/>
      <c r="C560" s="297" t="s">
        <v>52</v>
      </c>
      <c r="D560" s="297"/>
      <c r="E560" s="297"/>
      <c r="F560" s="298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28"/>
      <c r="U560" s="28"/>
      <c r="V560" s="1"/>
      <c r="W560" s="1"/>
      <c r="X560" s="1"/>
      <c r="Y560" s="1"/>
      <c r="Z560" s="11"/>
    </row>
    <row r="561" spans="1:26" s="92" customFormat="1" ht="31.5" customHeight="1" thickBot="1">
      <c r="A561" s="387" t="s">
        <v>75</v>
      </c>
      <c r="B561" s="388"/>
      <c r="C561" s="388"/>
      <c r="D561" s="388"/>
      <c r="E561" s="389"/>
      <c r="H561" s="339" t="s">
        <v>76</v>
      </c>
      <c r="I561" s="340"/>
      <c r="J561" s="340"/>
      <c r="K561" s="29" t="s">
        <v>24</v>
      </c>
      <c r="L561" s="341" t="s">
        <v>76</v>
      </c>
      <c r="M561" s="341"/>
      <c r="N561" s="342"/>
      <c r="O561" s="53"/>
      <c r="P561" s="30"/>
      <c r="Q561" s="30"/>
      <c r="R561" s="30"/>
      <c r="T561" s="343" t="s">
        <v>77</v>
      </c>
      <c r="U561" s="344"/>
      <c r="V561" s="31">
        <f>V563/V567</f>
        <v>0.016598915989159888</v>
      </c>
      <c r="W561" s="31"/>
      <c r="X561" s="31">
        <f>V561</f>
        <v>0.016598915989159888</v>
      </c>
      <c r="Y561" s="32" t="s">
        <v>31</v>
      </c>
      <c r="Z561" s="33">
        <f>ROUND(X561*1440,0)/1440</f>
        <v>0.016666666666666666</v>
      </c>
    </row>
    <row r="562" spans="15:25" s="92" customFormat="1" ht="9" customHeight="1" thickBot="1">
      <c r="O562" s="53"/>
      <c r="P562" s="53"/>
      <c r="Q562" s="53"/>
      <c r="V562" s="31">
        <v>0.25</v>
      </c>
      <c r="W562" s="31"/>
      <c r="Y562" s="34"/>
    </row>
    <row r="563" spans="1:25" s="92" customFormat="1" ht="19.5" customHeight="1" thickBot="1">
      <c r="A563" s="345" t="s">
        <v>4</v>
      </c>
      <c r="B563" s="346"/>
      <c r="C563" s="346" t="s">
        <v>78</v>
      </c>
      <c r="D563" s="346"/>
      <c r="E563" s="377"/>
      <c r="F563" s="349"/>
      <c r="G563" s="350"/>
      <c r="H563" s="350"/>
      <c r="I563" s="350"/>
      <c r="J563" s="350"/>
      <c r="N563" s="289" t="s">
        <v>34</v>
      </c>
      <c r="O563" s="290"/>
      <c r="P563" s="291">
        <f>Z561</f>
        <v>0.016666666666666666</v>
      </c>
      <c r="Q563" s="292"/>
      <c r="S563" s="35" t="s">
        <v>22</v>
      </c>
      <c r="T563" s="378">
        <v>0.034722222222222224</v>
      </c>
      <c r="U563" s="379"/>
      <c r="V563" s="31">
        <f>V564-V562</f>
        <v>0.6805555555555555</v>
      </c>
      <c r="W563" s="31"/>
      <c r="Y563" s="34"/>
    </row>
    <row r="564" spans="22:25" s="92" customFormat="1" ht="9" customHeight="1" thickBot="1">
      <c r="V564" s="31">
        <v>0.9305555555555555</v>
      </c>
      <c r="W564" s="31"/>
      <c r="Y564" s="34"/>
    </row>
    <row r="565" spans="1:27" s="92" customFormat="1" ht="19.5" customHeight="1">
      <c r="A565" s="337" t="s">
        <v>23</v>
      </c>
      <c r="B565" s="331">
        <v>1</v>
      </c>
      <c r="C565" s="331"/>
      <c r="D565" s="331">
        <v>2</v>
      </c>
      <c r="E565" s="331"/>
      <c r="F565" s="331">
        <v>3</v>
      </c>
      <c r="G565" s="331"/>
      <c r="H565" s="331">
        <v>4</v>
      </c>
      <c r="I565" s="331"/>
      <c r="J565" s="331">
        <v>5</v>
      </c>
      <c r="K565" s="331"/>
      <c r="L565" s="331">
        <v>6</v>
      </c>
      <c r="M565" s="331"/>
      <c r="N565" s="331">
        <v>7</v>
      </c>
      <c r="O565" s="331"/>
      <c r="P565" s="331">
        <v>8</v>
      </c>
      <c r="Q565" s="331"/>
      <c r="R565" s="331">
        <v>9</v>
      </c>
      <c r="S565" s="331"/>
      <c r="T565" s="331">
        <v>10</v>
      </c>
      <c r="U565" s="332"/>
      <c r="V565" s="42"/>
      <c r="Y565" s="34"/>
      <c r="AA565" s="34"/>
    </row>
    <row r="566" spans="1:27" s="92" customFormat="1" ht="19.5" customHeight="1">
      <c r="A566" s="338"/>
      <c r="B566" s="176" t="s">
        <v>79</v>
      </c>
      <c r="C566" s="176" t="s">
        <v>80</v>
      </c>
      <c r="D566" s="176" t="s">
        <v>81</v>
      </c>
      <c r="E566" s="176" t="s">
        <v>82</v>
      </c>
      <c r="F566" s="176" t="s">
        <v>81</v>
      </c>
      <c r="G566" s="176" t="s">
        <v>81</v>
      </c>
      <c r="H566" s="176" t="s">
        <v>81</v>
      </c>
      <c r="I566" s="176" t="s">
        <v>81</v>
      </c>
      <c r="J566" s="176" t="s">
        <v>81</v>
      </c>
      <c r="K566" s="176" t="s">
        <v>81</v>
      </c>
      <c r="L566" s="176" t="s">
        <v>81</v>
      </c>
      <c r="M566" s="176" t="s">
        <v>81</v>
      </c>
      <c r="N566" s="176" t="s">
        <v>81</v>
      </c>
      <c r="O566" s="176" t="s">
        <v>81</v>
      </c>
      <c r="P566" s="176"/>
      <c r="Q566" s="176"/>
      <c r="R566" s="36"/>
      <c r="S566" s="36"/>
      <c r="T566" s="36"/>
      <c r="U566" s="37"/>
      <c r="V566" s="92" t="s">
        <v>83</v>
      </c>
      <c r="W566" s="58" t="s">
        <v>84</v>
      </c>
      <c r="Y566" s="34"/>
      <c r="AA566" s="34"/>
    </row>
    <row r="567" spans="1:41" s="92" customFormat="1" ht="23.25" customHeight="1">
      <c r="A567" s="91">
        <v>1</v>
      </c>
      <c r="B567" s="177" t="s">
        <v>85</v>
      </c>
      <c r="C567" s="178">
        <v>0.2638888888888889</v>
      </c>
      <c r="D567" s="178">
        <v>0.2986111111111111</v>
      </c>
      <c r="E567" s="178">
        <v>0.3361111111111111</v>
      </c>
      <c r="F567" s="178">
        <v>0.38819444444444445</v>
      </c>
      <c r="G567" s="178">
        <v>0.45763888888888893</v>
      </c>
      <c r="H567" s="178">
        <v>0.5256944444444446</v>
      </c>
      <c r="I567" s="178">
        <v>0.5819444444444447</v>
      </c>
      <c r="J567" s="178">
        <v>0.6381944444444448</v>
      </c>
      <c r="K567" s="178">
        <v>0.7027777777777783</v>
      </c>
      <c r="L567" s="178">
        <v>0.7576388888888894</v>
      </c>
      <c r="M567" s="178">
        <v>0.7965277777777782</v>
      </c>
      <c r="N567" s="178">
        <v>0.8472222222222225</v>
      </c>
      <c r="O567" s="178">
        <v>0.9097222222222227</v>
      </c>
      <c r="P567" s="178"/>
      <c r="Q567" s="178"/>
      <c r="R567" s="179"/>
      <c r="S567" s="179"/>
      <c r="T567" s="43"/>
      <c r="U567" s="44"/>
      <c r="V567" s="39">
        <f>COUNTA(B567:U575)</f>
        <v>41</v>
      </c>
      <c r="W567" s="40">
        <f>V567/3/2</f>
        <v>6.833333333333333</v>
      </c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</row>
    <row r="568" spans="1:41" s="92" customFormat="1" ht="23.25" customHeight="1">
      <c r="A568" s="91">
        <v>2</v>
      </c>
      <c r="B568" s="177" t="s">
        <v>86</v>
      </c>
      <c r="C568" s="178">
        <v>0.2743055555555555</v>
      </c>
      <c r="D568" s="178">
        <v>0.31111111111111106</v>
      </c>
      <c r="E568" s="178">
        <v>0.3493055555555555</v>
      </c>
      <c r="F568" s="178">
        <v>0.41250000000000003</v>
      </c>
      <c r="G568" s="178">
        <v>0.4819444444444445</v>
      </c>
      <c r="H568" s="178">
        <v>0.5444444444444446</v>
      </c>
      <c r="I568" s="178">
        <v>0.6006944444444448</v>
      </c>
      <c r="J568" s="178">
        <v>0.6569444444444449</v>
      </c>
      <c r="K568" s="178">
        <v>0.7270833333333339</v>
      </c>
      <c r="L568" s="178">
        <v>0.7708333333333338</v>
      </c>
      <c r="M568" s="178">
        <v>0.8097222222222226</v>
      </c>
      <c r="N568" s="178">
        <v>0.8680555555555559</v>
      </c>
      <c r="O568" s="178">
        <v>0.930555555555556</v>
      </c>
      <c r="P568" s="178"/>
      <c r="Q568" s="178"/>
      <c r="R568" s="45"/>
      <c r="S568" s="47"/>
      <c r="T568" s="43"/>
      <c r="U568" s="44"/>
      <c r="V568" s="41"/>
      <c r="W568" s="41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</row>
    <row r="569" spans="1:41" s="92" customFormat="1" ht="23.25" customHeight="1">
      <c r="A569" s="91">
        <v>3</v>
      </c>
      <c r="B569" s="177" t="s">
        <v>87</v>
      </c>
      <c r="C569" s="178">
        <v>0.28680555555555554</v>
      </c>
      <c r="D569" s="178">
        <v>0.32361111111111107</v>
      </c>
      <c r="E569" s="178">
        <v>0.3638888888888889</v>
      </c>
      <c r="F569" s="178">
        <v>0.4368055555555556</v>
      </c>
      <c r="G569" s="178">
        <v>0.5062500000000001</v>
      </c>
      <c r="H569" s="178">
        <v>0.5631944444444447</v>
      </c>
      <c r="I569" s="178">
        <v>0.6194444444444448</v>
      </c>
      <c r="J569" s="178">
        <v>0.6777777777777783</v>
      </c>
      <c r="K569" s="178">
        <v>0.744444444444445</v>
      </c>
      <c r="L569" s="178">
        <v>0.7833333333333338</v>
      </c>
      <c r="M569" s="178">
        <v>0.822916666666667</v>
      </c>
      <c r="N569" s="178">
        <v>0.8888888888888893</v>
      </c>
      <c r="O569" s="178"/>
      <c r="P569" s="178"/>
      <c r="Q569" s="178"/>
      <c r="R569" s="45"/>
      <c r="S569" s="47"/>
      <c r="T569" s="43"/>
      <c r="U569" s="44"/>
      <c r="V569" s="92" t="s">
        <v>88</v>
      </c>
      <c r="W569" s="92" t="s">
        <v>89</v>
      </c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</row>
    <row r="570" spans="1:27" s="92" customFormat="1" ht="23.25" customHeight="1">
      <c r="A570" s="91">
        <v>4</v>
      </c>
      <c r="B570" s="180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180"/>
      <c r="T570" s="43"/>
      <c r="U570" s="44"/>
      <c r="X570" s="34"/>
      <c r="AA570" s="34"/>
    </row>
    <row r="571" spans="1:41" s="92" customFormat="1" ht="23.25" customHeight="1">
      <c r="A571" s="91">
        <v>5</v>
      </c>
      <c r="B571" s="62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45"/>
      <c r="S571" s="180"/>
      <c r="T571" s="43"/>
      <c r="U571" s="44"/>
      <c r="X571" s="34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</row>
    <row r="572" spans="1:41" s="92" customFormat="1" ht="23.25" customHeight="1">
      <c r="A572" s="91">
        <v>6</v>
      </c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45"/>
      <c r="S572" s="47"/>
      <c r="T572" s="43"/>
      <c r="U572" s="44"/>
      <c r="V572" s="42"/>
      <c r="W572" s="42"/>
      <c r="X572" s="34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</row>
    <row r="573" spans="1:41" s="92" customFormat="1" ht="23.25" customHeight="1">
      <c r="A573" s="91">
        <v>7</v>
      </c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45"/>
      <c r="S573" s="47"/>
      <c r="T573" s="43"/>
      <c r="U573" s="44"/>
      <c r="V573" s="42"/>
      <c r="W573" s="42"/>
      <c r="X573" s="34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</row>
    <row r="574" spans="1:27" s="92" customFormat="1" ht="23.25" customHeight="1">
      <c r="A574" s="91">
        <v>8</v>
      </c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45"/>
      <c r="S574" s="47"/>
      <c r="T574" s="43"/>
      <c r="U574" s="44"/>
      <c r="V574" s="42"/>
      <c r="W574" s="42"/>
      <c r="X574" s="34"/>
      <c r="AA574" s="34"/>
    </row>
    <row r="575" spans="1:27" s="92" customFormat="1" ht="23.25" customHeight="1">
      <c r="A575" s="91">
        <v>9</v>
      </c>
      <c r="B575" s="181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62"/>
      <c r="Q575" s="38"/>
      <c r="R575" s="45"/>
      <c r="S575" s="47"/>
      <c r="T575" s="43"/>
      <c r="U575" s="44"/>
      <c r="V575" s="42"/>
      <c r="W575" s="42"/>
      <c r="X575" s="34"/>
      <c r="AA575" s="34"/>
    </row>
    <row r="576" spans="1:27" s="92" customFormat="1" ht="23.25" customHeight="1">
      <c r="A576" s="91">
        <v>10</v>
      </c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45"/>
      <c r="S576" s="47"/>
      <c r="T576" s="43"/>
      <c r="U576" s="44"/>
      <c r="V576" s="42"/>
      <c r="W576" s="42"/>
      <c r="X576" s="34"/>
      <c r="AA576" s="34"/>
    </row>
    <row r="577" spans="1:27" s="92" customFormat="1" ht="23.25" customHeight="1">
      <c r="A577" s="91">
        <v>11</v>
      </c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45"/>
      <c r="S577" s="47"/>
      <c r="T577" s="43"/>
      <c r="U577" s="44"/>
      <c r="V577" s="42"/>
      <c r="W577" s="42"/>
      <c r="AA577" s="34"/>
    </row>
    <row r="578" spans="1:27" s="92" customFormat="1" ht="23.25" customHeight="1">
      <c r="A578" s="91">
        <v>12</v>
      </c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45"/>
      <c r="S578" s="47"/>
      <c r="T578" s="43"/>
      <c r="U578" s="44"/>
      <c r="V578" s="42"/>
      <c r="AA578" s="34"/>
    </row>
    <row r="579" spans="1:27" s="92" customFormat="1" ht="23.25" customHeight="1">
      <c r="A579" s="91">
        <v>13</v>
      </c>
      <c r="B579" s="38"/>
      <c r="C579" s="38"/>
      <c r="D579" s="38"/>
      <c r="E579" s="38"/>
      <c r="F579" s="364" t="s">
        <v>90</v>
      </c>
      <c r="G579" s="365"/>
      <c r="H579" s="365"/>
      <c r="I579" s="365"/>
      <c r="J579" s="365"/>
      <c r="K579" s="365"/>
      <c r="L579" s="366"/>
      <c r="M579" s="38"/>
      <c r="N579" s="38"/>
      <c r="O579" s="38"/>
      <c r="P579" s="38"/>
      <c r="Q579" s="38"/>
      <c r="R579" s="45"/>
      <c r="S579" s="47"/>
      <c r="T579" s="43"/>
      <c r="U579" s="44"/>
      <c r="AA579" s="34"/>
    </row>
    <row r="580" spans="1:25" s="92" customFormat="1" ht="23.25" customHeight="1">
      <c r="A580" s="91">
        <v>14</v>
      </c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45"/>
      <c r="S580" s="47"/>
      <c r="T580" s="43"/>
      <c r="U580" s="44"/>
      <c r="Y580" s="34"/>
    </row>
    <row r="581" spans="1:25" s="92" customFormat="1" ht="23.25" customHeight="1">
      <c r="A581" s="91">
        <v>15</v>
      </c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45"/>
      <c r="S581" s="47"/>
      <c r="T581" s="43"/>
      <c r="U581" s="44"/>
      <c r="Y581" s="34"/>
    </row>
    <row r="582" spans="1:25" s="92" customFormat="1" ht="23.25" customHeight="1">
      <c r="A582" s="91">
        <v>16</v>
      </c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45"/>
      <c r="S582" s="47"/>
      <c r="T582" s="43"/>
      <c r="U582" s="44"/>
      <c r="Y582" s="34"/>
    </row>
    <row r="583" spans="1:25" s="92" customFormat="1" ht="23.25" customHeight="1">
      <c r="A583" s="91">
        <v>17</v>
      </c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45"/>
      <c r="S583" s="47"/>
      <c r="T583" s="43"/>
      <c r="U583" s="44"/>
      <c r="Y583" s="34"/>
    </row>
    <row r="584" spans="1:25" s="92" customFormat="1" ht="23.25" customHeight="1">
      <c r="A584" s="91">
        <v>18</v>
      </c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45"/>
      <c r="S584" s="47"/>
      <c r="T584" s="43"/>
      <c r="U584" s="44"/>
      <c r="Y584" s="34"/>
    </row>
    <row r="585" spans="1:25" s="92" customFormat="1" ht="23.25" customHeight="1">
      <c r="A585" s="91">
        <v>19</v>
      </c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6"/>
      <c r="S585" s="47"/>
      <c r="T585" s="43"/>
      <c r="U585" s="44"/>
      <c r="Y585" s="34"/>
    </row>
    <row r="586" spans="1:25" s="92" customFormat="1" ht="23.25" customHeight="1">
      <c r="A586" s="91">
        <v>20</v>
      </c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6"/>
      <c r="S586" s="43"/>
      <c r="T586" s="43"/>
      <c r="U586" s="44"/>
      <c r="Y586" s="34"/>
    </row>
    <row r="587" spans="1:25" s="92" customFormat="1" ht="23.25" customHeight="1">
      <c r="A587" s="91">
        <v>21</v>
      </c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4"/>
      <c r="Y587" s="34"/>
    </row>
    <row r="588" spans="1:25" s="92" customFormat="1" ht="23.25" customHeight="1">
      <c r="A588" s="91">
        <v>22</v>
      </c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4"/>
      <c r="Y588" s="34"/>
    </row>
    <row r="589" spans="1:25" s="92" customFormat="1" ht="23.25" customHeight="1">
      <c r="A589" s="91">
        <v>23</v>
      </c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4"/>
      <c r="Y589" s="34"/>
    </row>
    <row r="590" spans="1:25" s="92" customFormat="1" ht="23.25" customHeight="1">
      <c r="A590" s="91">
        <v>24</v>
      </c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4"/>
      <c r="Y590" s="34"/>
    </row>
    <row r="591" spans="1:25" s="92" customFormat="1" ht="23.25" customHeight="1">
      <c r="A591" s="91">
        <v>25</v>
      </c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4"/>
      <c r="Y591" s="34"/>
    </row>
    <row r="592" spans="1:25" s="92" customFormat="1" ht="23.25" customHeight="1">
      <c r="A592" s="91">
        <v>26</v>
      </c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4"/>
      <c r="Y592" s="34"/>
    </row>
    <row r="593" spans="1:25" s="92" customFormat="1" ht="23.25" customHeight="1">
      <c r="A593" s="91">
        <v>27</v>
      </c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4"/>
      <c r="Y593" s="34"/>
    </row>
    <row r="594" spans="1:25" s="92" customFormat="1" ht="23.25" customHeight="1">
      <c r="A594" s="91">
        <v>28</v>
      </c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4"/>
      <c r="Y594" s="34"/>
    </row>
    <row r="595" spans="1:25" s="92" customFormat="1" ht="23.25" customHeight="1">
      <c r="A595" s="91">
        <v>29</v>
      </c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4"/>
      <c r="Y595" s="34"/>
    </row>
    <row r="596" spans="1:25" s="92" customFormat="1" ht="23.25" customHeight="1">
      <c r="A596" s="91">
        <v>30</v>
      </c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4"/>
      <c r="Y596" s="34"/>
    </row>
    <row r="597" spans="1:25" s="92" customFormat="1" ht="23.25" customHeight="1">
      <c r="A597" s="91">
        <v>31</v>
      </c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4"/>
      <c r="Y597" s="34"/>
    </row>
    <row r="598" spans="1:25" s="92" customFormat="1" ht="23.25" customHeight="1">
      <c r="A598" s="91">
        <v>32</v>
      </c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4"/>
      <c r="Y598" s="34"/>
    </row>
    <row r="599" spans="1:25" s="92" customFormat="1" ht="23.25" customHeight="1" thickBot="1">
      <c r="A599" s="48">
        <v>33</v>
      </c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50"/>
      <c r="Y599" s="34"/>
    </row>
    <row r="600" spans="1:25" s="92" customFormat="1" ht="19.5" customHeight="1" thickBot="1">
      <c r="A600" s="333" t="s">
        <v>5</v>
      </c>
      <c r="B600" s="334"/>
      <c r="C600" s="382" t="s">
        <v>91</v>
      </c>
      <c r="D600" s="383"/>
      <c r="E600" s="383"/>
      <c r="F600" s="38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Y600" s="34"/>
    </row>
    <row r="601" spans="1:26" s="2" customFormat="1" ht="31.5" customHeight="1" thickBot="1">
      <c r="A601" s="311" t="s">
        <v>74</v>
      </c>
      <c r="B601" s="312"/>
      <c r="C601" s="312"/>
      <c r="D601" s="312"/>
      <c r="E601" s="313"/>
      <c r="F601" s="1"/>
      <c r="G601" s="1"/>
      <c r="H601" s="314" t="s">
        <v>76</v>
      </c>
      <c r="I601" s="315"/>
      <c r="J601" s="315"/>
      <c r="K601" s="5" t="s">
        <v>24</v>
      </c>
      <c r="L601" s="316" t="s">
        <v>76</v>
      </c>
      <c r="M601" s="316"/>
      <c r="N601" s="317"/>
      <c r="O601" s="6"/>
      <c r="P601" s="61"/>
      <c r="Q601" s="61"/>
      <c r="R601" s="61"/>
      <c r="S601" s="1"/>
      <c r="T601" s="301" t="s">
        <v>13</v>
      </c>
      <c r="U601" s="302"/>
      <c r="V601" s="54">
        <f>V603/V607</f>
        <v>0.016598915989159888</v>
      </c>
      <c r="W601" s="54"/>
      <c r="X601" s="31">
        <f>V601</f>
        <v>0.016598915989159888</v>
      </c>
      <c r="Y601" s="32" t="s">
        <v>31</v>
      </c>
      <c r="Z601" s="33">
        <f>ROUND(X601*1440,0)/1440</f>
        <v>0.016666666666666666</v>
      </c>
    </row>
    <row r="602" spans="1:25" s="2" customFormat="1" ht="9" customHeight="1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6"/>
      <c r="P602" s="6"/>
      <c r="Q602" s="6"/>
      <c r="R602" s="1"/>
      <c r="S602" s="1"/>
      <c r="T602" s="27"/>
      <c r="U602" s="27"/>
      <c r="V602" s="54">
        <v>0.25</v>
      </c>
      <c r="W602" s="54"/>
      <c r="Y602" s="34"/>
    </row>
    <row r="603" spans="1:25" s="2" customFormat="1" ht="19.5" customHeight="1" thickBot="1">
      <c r="A603" s="303" t="s">
        <v>4</v>
      </c>
      <c r="B603" s="304"/>
      <c r="C603" s="304" t="s">
        <v>78</v>
      </c>
      <c r="D603" s="304"/>
      <c r="E603" s="435"/>
      <c r="F603" s="323"/>
      <c r="G603" s="324"/>
      <c r="H603" s="324"/>
      <c r="I603" s="324"/>
      <c r="J603" s="324"/>
      <c r="K603" s="1"/>
      <c r="L603" s="1"/>
      <c r="M603" s="1"/>
      <c r="N603" s="305" t="s">
        <v>34</v>
      </c>
      <c r="O603" s="306"/>
      <c r="P603" s="307">
        <f>Z601</f>
        <v>0.016666666666666666</v>
      </c>
      <c r="Q603" s="308"/>
      <c r="R603" s="1"/>
      <c r="S603" s="7" t="s">
        <v>22</v>
      </c>
      <c r="T603" s="309">
        <v>0.034722222222222224</v>
      </c>
      <c r="U603" s="310"/>
      <c r="V603" s="54">
        <f>V604-V602</f>
        <v>0.6805555555555555</v>
      </c>
      <c r="W603" s="54"/>
      <c r="Y603" s="34"/>
    </row>
    <row r="604" spans="1:25" s="2" customFormat="1" ht="9" customHeight="1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7"/>
      <c r="U604" s="27"/>
      <c r="V604" s="54">
        <v>0.9305555555555555</v>
      </c>
      <c r="W604" s="54"/>
      <c r="Y604" s="34"/>
    </row>
    <row r="605" spans="1:27" s="2" customFormat="1" ht="19.5" customHeight="1">
      <c r="A605" s="299" t="s">
        <v>23</v>
      </c>
      <c r="B605" s="275">
        <v>1</v>
      </c>
      <c r="C605" s="275"/>
      <c r="D605" s="275">
        <v>2</v>
      </c>
      <c r="E605" s="275"/>
      <c r="F605" s="275">
        <v>3</v>
      </c>
      <c r="G605" s="275"/>
      <c r="H605" s="275">
        <v>4</v>
      </c>
      <c r="I605" s="275"/>
      <c r="J605" s="275">
        <v>5</v>
      </c>
      <c r="K605" s="275"/>
      <c r="L605" s="275">
        <v>6</v>
      </c>
      <c r="M605" s="275"/>
      <c r="N605" s="275">
        <v>7</v>
      </c>
      <c r="O605" s="275"/>
      <c r="P605" s="275">
        <v>8</v>
      </c>
      <c r="Q605" s="275"/>
      <c r="R605" s="275">
        <v>9</v>
      </c>
      <c r="S605" s="275"/>
      <c r="T605" s="293">
        <v>10</v>
      </c>
      <c r="U605" s="294"/>
      <c r="V605" s="81"/>
      <c r="W605" s="27"/>
      <c r="Y605" s="34"/>
      <c r="AA605" s="34"/>
    </row>
    <row r="606" spans="1:27" s="2" customFormat="1" ht="19.5" customHeight="1">
      <c r="A606" s="300"/>
      <c r="B606" s="164" t="s">
        <v>92</v>
      </c>
      <c r="C606" s="164" t="s">
        <v>93</v>
      </c>
      <c r="D606" s="164" t="s">
        <v>93</v>
      </c>
      <c r="E606" s="164" t="s">
        <v>93</v>
      </c>
      <c r="F606" s="164" t="s">
        <v>93</v>
      </c>
      <c r="G606" s="165" t="s">
        <v>94</v>
      </c>
      <c r="H606" s="165" t="s">
        <v>94</v>
      </c>
      <c r="I606" s="164" t="s">
        <v>94</v>
      </c>
      <c r="J606" s="164" t="s">
        <v>94</v>
      </c>
      <c r="K606" s="165" t="s">
        <v>94</v>
      </c>
      <c r="L606" s="164" t="s">
        <v>94</v>
      </c>
      <c r="M606" s="164" t="s">
        <v>94</v>
      </c>
      <c r="N606" s="165" t="s">
        <v>82</v>
      </c>
      <c r="O606" s="165" t="s">
        <v>82</v>
      </c>
      <c r="P606" s="164"/>
      <c r="Q606" s="164"/>
      <c r="R606" s="8"/>
      <c r="S606" s="8"/>
      <c r="T606" s="9"/>
      <c r="U606" s="13"/>
      <c r="V606" s="27" t="s">
        <v>95</v>
      </c>
      <c r="W606" s="71" t="s">
        <v>96</v>
      </c>
      <c r="Y606" s="34"/>
      <c r="AA606" s="34"/>
    </row>
    <row r="607" spans="1:41" s="2" customFormat="1" ht="23.25" customHeight="1">
      <c r="A607" s="166">
        <v>1</v>
      </c>
      <c r="B607" s="167" t="s">
        <v>97</v>
      </c>
      <c r="C607" s="168">
        <v>0.2611111111111111</v>
      </c>
      <c r="D607" s="168">
        <v>0.2951388888888889</v>
      </c>
      <c r="E607" s="168">
        <v>0.3388888888888889</v>
      </c>
      <c r="F607" s="168">
        <v>0.38958333333333334</v>
      </c>
      <c r="G607" s="168">
        <v>0.45763888888888893</v>
      </c>
      <c r="H607" s="168">
        <v>0.5256944444444446</v>
      </c>
      <c r="I607" s="168">
        <v>0.5819444444444447</v>
      </c>
      <c r="J607" s="168">
        <v>0.6381944444444448</v>
      </c>
      <c r="K607" s="168">
        <v>0.7027777777777783</v>
      </c>
      <c r="L607" s="168">
        <v>0.7576388888888894</v>
      </c>
      <c r="M607" s="168">
        <v>0.7965277777777782</v>
      </c>
      <c r="N607" s="168">
        <v>0.8472222222222225</v>
      </c>
      <c r="O607" s="168">
        <v>0.9097222222222227</v>
      </c>
      <c r="P607" s="168"/>
      <c r="Q607" s="168"/>
      <c r="R607" s="169"/>
      <c r="S607" s="169"/>
      <c r="T607" s="12"/>
      <c r="U607" s="16"/>
      <c r="V607" s="97">
        <f>COUNTA(B607:U615)</f>
        <v>41</v>
      </c>
      <c r="W607" s="80">
        <f>V607/3/2</f>
        <v>6.833333333333333</v>
      </c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</row>
    <row r="608" spans="1:41" s="2" customFormat="1" ht="23.25" customHeight="1">
      <c r="A608" s="166">
        <v>2</v>
      </c>
      <c r="B608" s="167" t="s">
        <v>98</v>
      </c>
      <c r="C608" s="168">
        <v>0.26875</v>
      </c>
      <c r="D608" s="168">
        <v>0.30416666666666664</v>
      </c>
      <c r="E608" s="168">
        <v>0.34861111111111115</v>
      </c>
      <c r="F608" s="168">
        <v>0.4131944444444444</v>
      </c>
      <c r="G608" s="168">
        <v>0.4819444444444445</v>
      </c>
      <c r="H608" s="168">
        <v>0.5444444444444446</v>
      </c>
      <c r="I608" s="168">
        <v>0.6006944444444448</v>
      </c>
      <c r="J608" s="168">
        <v>0.6569444444444449</v>
      </c>
      <c r="K608" s="168">
        <v>0.7270833333333339</v>
      </c>
      <c r="L608" s="168">
        <v>0.7708333333333338</v>
      </c>
      <c r="M608" s="168">
        <v>0.8097222222222226</v>
      </c>
      <c r="N608" s="168">
        <v>0.8680555555555559</v>
      </c>
      <c r="O608" s="168">
        <v>0.930555555555556</v>
      </c>
      <c r="P608" s="168"/>
      <c r="Q608" s="168"/>
      <c r="R608" s="170"/>
      <c r="S608" s="171"/>
      <c r="T608" s="12"/>
      <c r="U608" s="16"/>
      <c r="V608" s="55"/>
      <c r="W608" s="55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</row>
    <row r="609" spans="1:41" s="2" customFormat="1" ht="23.25" customHeight="1">
      <c r="A609" s="166">
        <v>3</v>
      </c>
      <c r="B609" s="167" t="s">
        <v>99</v>
      </c>
      <c r="C609" s="168">
        <v>0.2826388888888889</v>
      </c>
      <c r="D609" s="168">
        <v>0.31805555555555554</v>
      </c>
      <c r="E609" s="168">
        <v>0.3625</v>
      </c>
      <c r="F609" s="168">
        <v>0.4368055555555556</v>
      </c>
      <c r="G609" s="168">
        <v>0.5062500000000001</v>
      </c>
      <c r="H609" s="168">
        <v>0.5631944444444447</v>
      </c>
      <c r="I609" s="168">
        <v>0.6194444444444448</v>
      </c>
      <c r="J609" s="168">
        <v>0.6777777777777783</v>
      </c>
      <c r="K609" s="168">
        <v>0.744444444444445</v>
      </c>
      <c r="L609" s="168">
        <v>0.7833333333333338</v>
      </c>
      <c r="M609" s="168">
        <v>0.822916666666667</v>
      </c>
      <c r="N609" s="168">
        <v>0.8888888888888893</v>
      </c>
      <c r="O609" s="168"/>
      <c r="P609" s="168"/>
      <c r="Q609" s="168"/>
      <c r="R609" s="170"/>
      <c r="S609" s="171"/>
      <c r="T609" s="12"/>
      <c r="U609" s="16"/>
      <c r="V609" s="27" t="s">
        <v>100</v>
      </c>
      <c r="W609" s="27" t="s">
        <v>101</v>
      </c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</row>
    <row r="610" spans="1:27" s="2" customFormat="1" ht="23.25" customHeight="1">
      <c r="A610" s="166">
        <v>4</v>
      </c>
      <c r="B610" s="17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20"/>
      <c r="S610" s="172"/>
      <c r="T610" s="12"/>
      <c r="U610" s="16"/>
      <c r="V610" s="27"/>
      <c r="W610" s="27"/>
      <c r="X610" s="34"/>
      <c r="AA610" s="34"/>
    </row>
    <row r="611" spans="1:41" s="2" customFormat="1" ht="23.25" customHeight="1">
      <c r="A611" s="166">
        <v>5</v>
      </c>
      <c r="B611" s="173"/>
      <c r="C611" s="17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173"/>
      <c r="Q611" s="3"/>
      <c r="R611" s="170"/>
      <c r="S611" s="172"/>
      <c r="T611" s="12"/>
      <c r="U611" s="16"/>
      <c r="V611" s="27"/>
      <c r="W611" s="27"/>
      <c r="X611" s="34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</row>
    <row r="612" spans="1:41" s="2" customFormat="1" ht="23.25" customHeight="1">
      <c r="A612" s="166">
        <v>6</v>
      </c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170"/>
      <c r="S612" s="171"/>
      <c r="T612" s="12"/>
      <c r="U612" s="16"/>
      <c r="V612" s="56"/>
      <c r="W612" s="56"/>
      <c r="X612" s="34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</row>
    <row r="613" spans="1:41" s="2" customFormat="1" ht="23.25" customHeight="1">
      <c r="A613" s="166">
        <v>7</v>
      </c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170"/>
      <c r="S613" s="171"/>
      <c r="T613" s="12"/>
      <c r="U613" s="16"/>
      <c r="V613" s="56"/>
      <c r="W613" s="56"/>
      <c r="X613" s="34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</row>
    <row r="614" spans="1:27" s="2" customFormat="1" ht="23.25" customHeight="1">
      <c r="A614" s="166">
        <v>8</v>
      </c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170"/>
      <c r="S614" s="171"/>
      <c r="T614" s="12"/>
      <c r="U614" s="16"/>
      <c r="V614" s="56"/>
      <c r="W614" s="56"/>
      <c r="X614" s="34"/>
      <c r="AA614" s="34"/>
    </row>
    <row r="615" spans="1:27" s="2" customFormat="1" ht="23.25" customHeight="1">
      <c r="A615" s="166">
        <v>9</v>
      </c>
      <c r="B615" s="17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173"/>
      <c r="Q615" s="3"/>
      <c r="R615" s="170"/>
      <c r="S615" s="171"/>
      <c r="T615" s="12"/>
      <c r="U615" s="16"/>
      <c r="V615" s="56"/>
      <c r="W615" s="56"/>
      <c r="X615" s="34"/>
      <c r="AA615" s="34"/>
    </row>
    <row r="616" spans="1:27" s="2" customFormat="1" ht="23.25" customHeight="1">
      <c r="A616" s="166">
        <v>10</v>
      </c>
      <c r="B616" s="20"/>
      <c r="C616" s="20"/>
      <c r="D616" s="20"/>
      <c r="E616" s="20"/>
      <c r="F616" s="20"/>
      <c r="G616" s="20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170"/>
      <c r="S616" s="171"/>
      <c r="T616" s="12"/>
      <c r="U616" s="16"/>
      <c r="V616" s="56"/>
      <c r="W616" s="56"/>
      <c r="X616" s="34"/>
      <c r="AA616" s="34"/>
    </row>
    <row r="617" spans="1:27" s="2" customFormat="1" ht="23.25" customHeight="1">
      <c r="A617" s="166">
        <v>11</v>
      </c>
      <c r="B617" s="20"/>
      <c r="C617" s="20"/>
      <c r="D617" s="20"/>
      <c r="E617" s="20"/>
      <c r="F617" s="20"/>
      <c r="G617" s="20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170"/>
      <c r="S617" s="171"/>
      <c r="T617" s="12"/>
      <c r="U617" s="16"/>
      <c r="V617" s="56"/>
      <c r="W617" s="56"/>
      <c r="X617" s="92"/>
      <c r="AA617" s="34"/>
    </row>
    <row r="618" spans="1:27" s="2" customFormat="1" ht="23.25" customHeight="1">
      <c r="A618" s="166">
        <v>12</v>
      </c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175"/>
      <c r="S618" s="171"/>
      <c r="T618" s="12"/>
      <c r="U618" s="16"/>
      <c r="V618" s="56"/>
      <c r="W618" s="27"/>
      <c r="X618" s="92"/>
      <c r="AA618" s="34"/>
    </row>
    <row r="619" spans="1:27" s="2" customFormat="1" ht="23.25" customHeight="1">
      <c r="A619" s="166">
        <v>13</v>
      </c>
      <c r="B619" s="20"/>
      <c r="C619" s="20"/>
      <c r="D619" s="20"/>
      <c r="E619" s="20"/>
      <c r="F619" s="276" t="s">
        <v>90</v>
      </c>
      <c r="G619" s="277"/>
      <c r="H619" s="277"/>
      <c r="I619" s="277"/>
      <c r="J619" s="277"/>
      <c r="K619" s="277"/>
      <c r="L619" s="278"/>
      <c r="M619" s="20"/>
      <c r="N619" s="20"/>
      <c r="O619" s="20"/>
      <c r="P619" s="20"/>
      <c r="Q619" s="20"/>
      <c r="R619" s="175"/>
      <c r="S619" s="171"/>
      <c r="T619" s="12"/>
      <c r="U619" s="16"/>
      <c r="V619" s="27"/>
      <c r="W619" s="27"/>
      <c r="X619" s="92"/>
      <c r="AA619" s="34"/>
    </row>
    <row r="620" spans="1:25" s="2" customFormat="1" ht="23.25" customHeight="1">
      <c r="A620" s="166">
        <v>14</v>
      </c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175"/>
      <c r="S620" s="171"/>
      <c r="T620" s="12"/>
      <c r="U620" s="16"/>
      <c r="V620" s="27"/>
      <c r="W620" s="27"/>
      <c r="X620" s="92"/>
      <c r="Y620" s="34"/>
    </row>
    <row r="621" spans="1:27" ht="24.75" customHeight="1">
      <c r="A621" s="73">
        <v>15</v>
      </c>
      <c r="B621" s="74"/>
      <c r="C621" s="74"/>
      <c r="D621" s="74"/>
      <c r="E621" s="74"/>
      <c r="F621" s="74"/>
      <c r="G621" s="74"/>
      <c r="H621" s="74"/>
      <c r="I621" s="74"/>
      <c r="J621" s="74"/>
      <c r="K621" s="20"/>
      <c r="L621" s="75"/>
      <c r="M621" s="75"/>
      <c r="N621" s="75"/>
      <c r="O621" s="75"/>
      <c r="P621" s="75"/>
      <c r="Q621" s="75"/>
      <c r="R621" s="76"/>
      <c r="S621" s="77"/>
      <c r="T621" s="78"/>
      <c r="U621" s="79"/>
      <c r="V621" s="81"/>
      <c r="W621" s="81"/>
      <c r="X621" s="2"/>
      <c r="Y621" s="28"/>
      <c r="Z621" s="28"/>
      <c r="AA621" s="2"/>
    </row>
    <row r="622" spans="1:26" s="70" customFormat="1" ht="24.75" customHeight="1">
      <c r="A622" s="73">
        <v>16</v>
      </c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20"/>
      <c r="O622" s="20"/>
      <c r="P622" s="20"/>
      <c r="Q622" s="20"/>
      <c r="R622" s="14"/>
      <c r="S622" s="15"/>
      <c r="T622" s="12"/>
      <c r="U622" s="16"/>
      <c r="V622" s="1"/>
      <c r="W622" s="1"/>
      <c r="X622" s="1"/>
      <c r="Y622" s="1"/>
      <c r="Z622" s="66"/>
    </row>
    <row r="623" spans="1:26" s="70" customFormat="1" ht="24.75" customHeight="1">
      <c r="A623" s="73">
        <v>17</v>
      </c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20"/>
      <c r="O623" s="20"/>
      <c r="P623" s="20"/>
      <c r="Q623" s="20"/>
      <c r="R623" s="14"/>
      <c r="S623" s="15"/>
      <c r="T623" s="12"/>
      <c r="U623" s="16"/>
      <c r="V623" s="1"/>
      <c r="W623" s="1"/>
      <c r="X623" s="1"/>
      <c r="Y623" s="1"/>
      <c r="Z623" s="11"/>
    </row>
    <row r="624" spans="1:26" s="70" customFormat="1" ht="24.75" customHeight="1">
      <c r="A624" s="73">
        <v>18</v>
      </c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20"/>
      <c r="O624" s="20"/>
      <c r="P624" s="20"/>
      <c r="Q624" s="20"/>
      <c r="R624" s="14"/>
      <c r="S624" s="15"/>
      <c r="T624" s="12"/>
      <c r="U624" s="16"/>
      <c r="V624" s="1"/>
      <c r="W624" s="1"/>
      <c r="X624" s="1"/>
      <c r="Y624" s="1"/>
      <c r="Z624" s="11"/>
    </row>
    <row r="625" spans="1:26" s="70" customFormat="1" ht="24.75" customHeight="1">
      <c r="A625" s="73">
        <v>19</v>
      </c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20"/>
      <c r="O625" s="20"/>
      <c r="P625" s="20"/>
      <c r="Q625" s="20"/>
      <c r="R625" s="9"/>
      <c r="S625" s="15"/>
      <c r="T625" s="12"/>
      <c r="U625" s="16"/>
      <c r="V625" s="1"/>
      <c r="W625" s="1"/>
      <c r="X625" s="1"/>
      <c r="Y625" s="1"/>
      <c r="Z625" s="11"/>
    </row>
    <row r="626" spans="1:26" s="70" customFormat="1" ht="24.75" customHeight="1">
      <c r="A626" s="73">
        <v>20</v>
      </c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3"/>
      <c r="O626" s="3"/>
      <c r="P626" s="3"/>
      <c r="Q626" s="3"/>
      <c r="R626" s="8"/>
      <c r="S626" s="4"/>
      <c r="T626" s="12"/>
      <c r="U626" s="16"/>
      <c r="V626" s="1"/>
      <c r="W626" s="1"/>
      <c r="X626" s="1"/>
      <c r="Y626" s="1"/>
      <c r="Z626" s="11"/>
    </row>
    <row r="627" spans="1:26" s="70" customFormat="1" ht="24.75" customHeight="1">
      <c r="A627" s="82">
        <v>21</v>
      </c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4"/>
      <c r="O627" s="4"/>
      <c r="P627" s="4"/>
      <c r="Q627" s="4"/>
      <c r="R627" s="4"/>
      <c r="S627" s="4"/>
      <c r="T627" s="12"/>
      <c r="U627" s="16"/>
      <c r="V627" s="1"/>
      <c r="W627" s="1"/>
      <c r="X627" s="1"/>
      <c r="Y627" s="1"/>
      <c r="Z627" s="11"/>
    </row>
    <row r="628" spans="1:26" s="70" customFormat="1" ht="24.75" customHeight="1">
      <c r="A628" s="82">
        <v>22</v>
      </c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4"/>
      <c r="O628" s="4"/>
      <c r="P628" s="4"/>
      <c r="Q628" s="4"/>
      <c r="R628" s="4"/>
      <c r="S628" s="4"/>
      <c r="T628" s="12"/>
      <c r="U628" s="16"/>
      <c r="V628" s="1"/>
      <c r="W628" s="1"/>
      <c r="X628" s="1"/>
      <c r="Y628" s="1"/>
      <c r="Z628" s="11"/>
    </row>
    <row r="629" spans="1:26" s="70" customFormat="1" ht="24.75" customHeight="1">
      <c r="A629" s="82">
        <v>23</v>
      </c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4"/>
      <c r="O629" s="4"/>
      <c r="P629" s="4"/>
      <c r="Q629" s="4"/>
      <c r="R629" s="4"/>
      <c r="S629" s="4"/>
      <c r="T629" s="12"/>
      <c r="U629" s="16"/>
      <c r="V629" s="1"/>
      <c r="W629" s="1"/>
      <c r="X629" s="1"/>
      <c r="Y629" s="1"/>
      <c r="Z629" s="11"/>
    </row>
    <row r="630" spans="1:26" s="70" customFormat="1" ht="24.75" customHeight="1">
      <c r="A630" s="82">
        <v>24</v>
      </c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4"/>
      <c r="O630" s="4"/>
      <c r="P630" s="4"/>
      <c r="Q630" s="4"/>
      <c r="R630" s="4"/>
      <c r="S630" s="4"/>
      <c r="T630" s="12"/>
      <c r="U630" s="16"/>
      <c r="V630" s="1"/>
      <c r="W630" s="1"/>
      <c r="X630" s="1"/>
      <c r="Y630" s="1"/>
      <c r="Z630" s="11"/>
    </row>
    <row r="631" spans="1:26" s="70" customFormat="1" ht="24.75" customHeight="1">
      <c r="A631" s="82">
        <v>25</v>
      </c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4"/>
      <c r="O631" s="4"/>
      <c r="P631" s="4"/>
      <c r="Q631" s="4"/>
      <c r="R631" s="4"/>
      <c r="S631" s="4"/>
      <c r="T631" s="12"/>
      <c r="U631" s="16"/>
      <c r="V631" s="1"/>
      <c r="W631" s="1"/>
      <c r="X631" s="1"/>
      <c r="Y631" s="1"/>
      <c r="Z631" s="11"/>
    </row>
    <row r="632" spans="1:26" s="70" customFormat="1" ht="24.75" customHeight="1">
      <c r="A632" s="82">
        <v>26</v>
      </c>
      <c r="B632" s="83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4"/>
      <c r="O632" s="4"/>
      <c r="P632" s="4"/>
      <c r="Q632" s="4"/>
      <c r="R632" s="4"/>
      <c r="S632" s="4"/>
      <c r="T632" s="12"/>
      <c r="U632" s="16"/>
      <c r="V632" s="1"/>
      <c r="W632" s="1"/>
      <c r="X632" s="1"/>
      <c r="Y632" s="1"/>
      <c r="Z632" s="11"/>
    </row>
    <row r="633" spans="1:26" s="70" customFormat="1" ht="24.75" customHeight="1">
      <c r="A633" s="82">
        <v>27</v>
      </c>
      <c r="B633" s="83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4"/>
      <c r="O633" s="4"/>
      <c r="P633" s="4"/>
      <c r="Q633" s="4"/>
      <c r="R633" s="4"/>
      <c r="S633" s="4"/>
      <c r="T633" s="12"/>
      <c r="U633" s="16"/>
      <c r="V633" s="1"/>
      <c r="W633" s="1"/>
      <c r="X633" s="1"/>
      <c r="Y633" s="1"/>
      <c r="Z633" s="11"/>
    </row>
    <row r="634" spans="1:26" s="70" customFormat="1" ht="24.75" customHeight="1">
      <c r="A634" s="82">
        <v>28</v>
      </c>
      <c r="B634" s="83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4"/>
      <c r="O634" s="4"/>
      <c r="P634" s="4"/>
      <c r="Q634" s="4"/>
      <c r="R634" s="4"/>
      <c r="S634" s="4"/>
      <c r="T634" s="12"/>
      <c r="U634" s="16"/>
      <c r="V634" s="1"/>
      <c r="W634" s="1"/>
      <c r="X634" s="1"/>
      <c r="Y634" s="1"/>
      <c r="Z634" s="11"/>
    </row>
    <row r="635" spans="1:26" s="70" customFormat="1" ht="24.75" customHeight="1">
      <c r="A635" s="82">
        <v>29</v>
      </c>
      <c r="B635" s="8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12"/>
      <c r="U635" s="16"/>
      <c r="V635" s="1"/>
      <c r="W635" s="1"/>
      <c r="X635" s="1"/>
      <c r="Y635" s="1"/>
      <c r="Z635" s="11"/>
    </row>
    <row r="636" spans="1:26" s="70" customFormat="1" ht="24.75" customHeight="1">
      <c r="A636" s="82">
        <v>30</v>
      </c>
      <c r="B636" s="85"/>
      <c r="C636" s="85"/>
      <c r="D636" s="85"/>
      <c r="E636" s="85"/>
      <c r="F636" s="84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6"/>
      <c r="U636" s="87"/>
      <c r="V636" s="1"/>
      <c r="W636" s="1"/>
      <c r="X636" s="1"/>
      <c r="Y636" s="1"/>
      <c r="Z636" s="11"/>
    </row>
    <row r="637" spans="1:26" s="70" customFormat="1" ht="24.75" customHeight="1">
      <c r="A637" s="82">
        <v>31</v>
      </c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6"/>
      <c r="U637" s="87"/>
      <c r="V637" s="1"/>
      <c r="W637" s="1"/>
      <c r="X637" s="1"/>
      <c r="Y637" s="1"/>
      <c r="Z637" s="11"/>
    </row>
    <row r="638" spans="1:26" s="70" customFormat="1" ht="24.75" customHeight="1">
      <c r="A638" s="82">
        <v>32</v>
      </c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6"/>
      <c r="U638" s="87"/>
      <c r="V638" s="1"/>
      <c r="W638" s="1"/>
      <c r="X638" s="1"/>
      <c r="Y638" s="1"/>
      <c r="Z638" s="11"/>
    </row>
    <row r="639" spans="1:26" s="70" customFormat="1" ht="24.75" customHeight="1" thickBot="1">
      <c r="A639" s="88">
        <v>33</v>
      </c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8"/>
      <c r="U639" s="19"/>
      <c r="V639" s="1"/>
      <c r="W639" s="1"/>
      <c r="X639" s="1"/>
      <c r="Y639" s="1"/>
      <c r="Z639" s="11"/>
    </row>
    <row r="640" spans="1:26" s="70" customFormat="1" ht="18" customHeight="1" thickBot="1">
      <c r="A640" s="295" t="s">
        <v>25</v>
      </c>
      <c r="B640" s="296"/>
      <c r="C640" s="297" t="s">
        <v>52</v>
      </c>
      <c r="D640" s="297"/>
      <c r="E640" s="297"/>
      <c r="F640" s="298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28"/>
      <c r="U640" s="28"/>
      <c r="V640" s="1"/>
      <c r="W640" s="1"/>
      <c r="X640" s="1"/>
      <c r="Y640" s="1"/>
      <c r="Z640" s="11"/>
    </row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8.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32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35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34.5" customHeight="1"/>
    <row r="767" ht="23.25" customHeight="1"/>
    <row r="768" ht="26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9.25" customHeight="1"/>
    <row r="801" ht="23.25" customHeight="1"/>
    <row r="802" ht="39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33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36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34.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37.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35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34.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36.7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2" ht="23.25" customHeight="1"/>
    <row r="1093" ht="23.25" customHeight="1"/>
    <row r="1094" ht="23.25" customHeight="1"/>
    <row r="1095" ht="23.25" customHeight="1"/>
    <row r="1096" ht="23.25" customHeight="1"/>
    <row r="1097" ht="34.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33.7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35.25" customHeight="1"/>
    <row r="1172" ht="23.25" customHeight="1"/>
    <row r="1173" ht="23.25" customHeight="1"/>
    <row r="1174" ht="23.25" customHeight="1"/>
    <row r="1175" ht="23.25" customHeight="1"/>
    <row r="1176" ht="23.25" customHeight="1"/>
    <row r="1177" ht="23.25" customHeight="1"/>
    <row r="1178" ht="23.25" customHeight="1"/>
    <row r="1179" ht="23.25" customHeight="1"/>
    <row r="1180" ht="23.25" customHeight="1"/>
    <row r="1181" ht="23.25" customHeight="1"/>
    <row r="1182" ht="23.25" customHeight="1"/>
    <row r="1183" ht="23.25" customHeight="1"/>
    <row r="1184" ht="23.25" customHeight="1"/>
    <row r="1185" ht="23.25" customHeight="1"/>
    <row r="1186" ht="23.25" customHeight="1"/>
    <row r="1187" ht="23.25" customHeight="1"/>
    <row r="1188" ht="23.25" customHeight="1"/>
    <row r="1189" ht="23.25" customHeight="1"/>
    <row r="1190" ht="23.25" customHeight="1"/>
    <row r="1191" ht="23.25" customHeight="1"/>
    <row r="1192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8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35.25" customHeight="1"/>
    <row r="1209" ht="23.25" customHeight="1"/>
    <row r="1210" ht="23.25" customHeight="1"/>
    <row r="1211" ht="23.25" customHeight="1"/>
    <row r="1212" ht="23.2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36" customHeight="1"/>
    <row r="1246" ht="23.25" customHeight="1"/>
    <row r="1247" ht="23.25" customHeight="1"/>
    <row r="1248" ht="23.25" customHeight="1"/>
    <row r="1249" ht="23.25" customHeight="1"/>
    <row r="1250" ht="23.25" customHeight="1"/>
    <row r="1251" ht="33.7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0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5.5" customHeight="1"/>
    <row r="1280" ht="23.25" customHeight="1"/>
    <row r="1281" ht="34.5" customHeight="1"/>
    <row r="1282" ht="23.25" customHeight="1"/>
    <row r="1283" ht="23.25" customHeight="1"/>
    <row r="1284" ht="23.25" customHeight="1"/>
    <row r="1285" ht="23.25" customHeight="1"/>
    <row r="1286" ht="23.2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35.25" customHeight="1"/>
    <row r="1319" ht="23.25" customHeight="1"/>
    <row r="1320" ht="23.25" customHeight="1"/>
    <row r="1321" ht="23.25" customHeight="1"/>
    <row r="1322" ht="23.25" customHeight="1"/>
    <row r="1323" ht="23.2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36" customHeight="1"/>
    <row r="1356" ht="23.25" customHeight="1"/>
    <row r="1357" ht="23.25" customHeight="1"/>
    <row r="1358" ht="23.25" customHeight="1"/>
    <row r="1359" ht="23.25" customHeight="1"/>
    <row r="1360" ht="23.2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35.25" customHeight="1"/>
    <row r="1393" ht="23.25" customHeight="1"/>
    <row r="1394" ht="23.25" customHeight="1"/>
    <row r="1395" ht="23.25" customHeight="1"/>
    <row r="1396" ht="23.25" customHeight="1"/>
    <row r="1397" ht="23.25" customHeight="1"/>
    <row r="1398" ht="34.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  <row r="1410" ht="23.25" customHeight="1"/>
    <row r="1411" ht="23.25" customHeight="1"/>
    <row r="1412" ht="23.25" customHeight="1"/>
    <row r="1413" ht="23.25" customHeight="1"/>
    <row r="1414" ht="23.25" customHeight="1"/>
    <row r="1415" ht="23.25" customHeight="1"/>
    <row r="1416" ht="23.25" customHeight="1"/>
    <row r="1417" ht="23.25" customHeight="1"/>
    <row r="1418" ht="23.25" customHeight="1"/>
    <row r="1419" ht="23.25" customHeight="1"/>
    <row r="1420" ht="23.25" customHeight="1"/>
    <row r="1421" ht="23.25" customHeight="1"/>
    <row r="1422" ht="23.25" customHeight="1"/>
    <row r="1423" ht="23.25" customHeight="1"/>
    <row r="1424" ht="23.25" customHeight="1"/>
    <row r="1425" ht="23.25" customHeight="1"/>
    <row r="1426" ht="23.25" customHeight="1"/>
    <row r="1427" ht="23.25" customHeight="1"/>
    <row r="1428" ht="34.5" customHeight="1"/>
    <row r="1429" ht="23.25" customHeight="1"/>
    <row r="1430" ht="23.25" customHeight="1"/>
    <row r="1431" ht="23.25" customHeight="1"/>
    <row r="1432" ht="23.25" customHeight="1"/>
    <row r="1433" ht="23.25" customHeight="1"/>
    <row r="1434" ht="23.25" customHeight="1"/>
    <row r="1435" ht="23.25" customHeight="1"/>
    <row r="1436" ht="23.25" customHeight="1"/>
    <row r="1437" ht="23.25" customHeight="1"/>
    <row r="1438" ht="23.25" customHeight="1"/>
    <row r="1439" ht="23.25" customHeight="1"/>
    <row r="1440" ht="23.25" customHeight="1"/>
    <row r="1441" ht="23.25" customHeight="1"/>
    <row r="1442" ht="23.25" customHeight="1"/>
    <row r="1443" ht="23.25" customHeight="1"/>
    <row r="1444" ht="23.25" customHeight="1"/>
    <row r="1445" ht="23.25" customHeight="1"/>
    <row r="1446" ht="23.25" customHeight="1"/>
    <row r="1447" ht="23.25" customHeight="1"/>
    <row r="1448" ht="23.25" customHeight="1"/>
    <row r="1449" ht="23.25" customHeight="1"/>
    <row r="1450" ht="23.25" customHeight="1"/>
    <row r="1451" ht="23.25" customHeight="1"/>
    <row r="1452" ht="23.25" customHeight="1"/>
    <row r="1453" ht="23.25" customHeight="1"/>
    <row r="1454" ht="23.25" customHeight="1"/>
    <row r="1455" ht="23.25" customHeight="1"/>
    <row r="1456" ht="23.25" customHeight="1"/>
    <row r="1457" ht="23.25" customHeight="1"/>
    <row r="1458" ht="23.25" customHeight="1"/>
    <row r="1459" ht="23.25" customHeight="1"/>
    <row r="1460" ht="23.25" customHeight="1"/>
    <row r="1461" ht="23.25" customHeight="1"/>
    <row r="1462" ht="23.25" customHeight="1"/>
    <row r="1463" ht="23.25" customHeight="1"/>
    <row r="1464" ht="23.25" customHeight="1"/>
    <row r="1465" ht="33" customHeight="1"/>
    <row r="1466" ht="23.25" customHeight="1"/>
    <row r="1467" ht="23.25" customHeight="1"/>
    <row r="1468" ht="23.25" customHeight="1"/>
    <row r="1469" ht="23.25" customHeight="1"/>
    <row r="1470" ht="23.25" customHeight="1"/>
    <row r="1471" ht="23.25" customHeight="1"/>
    <row r="1472" ht="23.25" customHeight="1"/>
    <row r="1473" ht="23.25" customHeight="1"/>
    <row r="1474" ht="23.25" customHeight="1"/>
    <row r="1475" ht="23.25" customHeight="1"/>
    <row r="1476" ht="23.25" customHeight="1"/>
    <row r="1477" ht="23.25" customHeight="1"/>
    <row r="1478" ht="23.25" customHeight="1"/>
    <row r="1479" ht="23.25" customHeight="1"/>
    <row r="1480" ht="23.25" customHeight="1"/>
    <row r="1481" ht="23.25" customHeight="1"/>
    <row r="1482" ht="23.25" customHeight="1"/>
    <row r="1483" ht="23.25" customHeight="1"/>
    <row r="1484" ht="23.25" customHeight="1"/>
    <row r="1485" ht="23.25" customHeight="1"/>
    <row r="1486" ht="23.25" customHeight="1"/>
    <row r="1487" ht="23.25" customHeight="1"/>
    <row r="1488" ht="23.25" customHeight="1"/>
    <row r="1489" ht="23.25" customHeight="1"/>
    <row r="1490" ht="23.25" customHeight="1"/>
    <row r="1491" ht="23.25" customHeight="1"/>
    <row r="1492" ht="23.25" customHeight="1"/>
    <row r="1493" ht="23.25" customHeight="1"/>
    <row r="1494" ht="23.25" customHeight="1"/>
    <row r="1495" ht="23.25" customHeight="1"/>
    <row r="1496" ht="23.25" customHeight="1"/>
    <row r="1497" ht="23.25" customHeight="1"/>
    <row r="1498" ht="23.25" customHeight="1"/>
    <row r="1499" ht="23.25" customHeight="1"/>
    <row r="1500" ht="23.25" customHeight="1"/>
    <row r="1501" ht="23.25" customHeight="1"/>
    <row r="1502" ht="23.25" customHeight="1"/>
    <row r="1503" ht="23.25" customHeight="1"/>
    <row r="1504" ht="23.25" customHeight="1"/>
    <row r="1505" ht="23.25" customHeight="1"/>
    <row r="1506" ht="23.25" customHeight="1"/>
    <row r="1507" ht="23.25" customHeight="1"/>
    <row r="1508" ht="23.25" customHeight="1"/>
    <row r="1509" ht="23.25" customHeight="1"/>
    <row r="1510" ht="23.25" customHeight="1"/>
    <row r="1511" ht="23.25" customHeight="1"/>
    <row r="1512" ht="23.25" customHeight="1"/>
    <row r="1513" ht="23.25" customHeight="1"/>
    <row r="1514" ht="23.25" customHeight="1"/>
    <row r="1515" ht="23.25" customHeight="1"/>
    <row r="1516" ht="23.25" customHeight="1"/>
    <row r="1517" ht="23.25" customHeight="1"/>
    <row r="1518" ht="23.25" customHeight="1"/>
    <row r="1519" ht="23.25" customHeight="1"/>
    <row r="1520" ht="23.25" customHeight="1"/>
    <row r="1521" ht="23.25" customHeight="1"/>
    <row r="1522" ht="23.25" customHeight="1"/>
    <row r="1523" ht="23.25" customHeight="1"/>
    <row r="1524" ht="23.25" customHeight="1"/>
    <row r="1525" ht="23.25" customHeight="1"/>
    <row r="1526" ht="23.25" customHeight="1"/>
    <row r="1527" ht="23.25" customHeight="1"/>
    <row r="1528" ht="23.25" customHeight="1"/>
    <row r="1529" ht="23.25" customHeight="1"/>
    <row r="1530" ht="23.25" customHeight="1"/>
    <row r="1531" ht="23.25" customHeight="1"/>
    <row r="1532" ht="23.25" customHeight="1"/>
    <row r="1533" ht="23.25" customHeight="1"/>
    <row r="1534" ht="23.25" customHeight="1"/>
    <row r="1535" ht="23.25" customHeight="1"/>
    <row r="1536" ht="23.25" customHeight="1"/>
    <row r="1537" ht="23.25" customHeight="1"/>
    <row r="1538" ht="23.25" customHeight="1"/>
    <row r="1539" ht="23.25" customHeight="1"/>
    <row r="1540" ht="23.25" customHeight="1"/>
    <row r="1541" ht="23.25" customHeight="1"/>
    <row r="1542" ht="23.25" customHeight="1"/>
    <row r="1543" ht="23.25" customHeight="1"/>
    <row r="1544" ht="23.25" customHeight="1"/>
    <row r="1545" ht="23.25" customHeight="1"/>
    <row r="1546" ht="23.25" customHeight="1"/>
    <row r="1547" ht="23.25" customHeight="1"/>
    <row r="1548" ht="23.25" customHeight="1"/>
    <row r="1549" ht="23.25" customHeight="1"/>
    <row r="1550" ht="23.25" customHeight="1"/>
    <row r="1551" ht="23.25" customHeight="1"/>
    <row r="1552" ht="23.25" customHeight="1"/>
    <row r="1553" ht="23.25" customHeight="1"/>
    <row r="1554" ht="23.25" customHeight="1"/>
    <row r="1555" ht="23.25" customHeight="1"/>
    <row r="1556" ht="23.25" customHeight="1"/>
    <row r="1557" ht="23.25" customHeight="1"/>
    <row r="1558" ht="23.25" customHeight="1"/>
    <row r="1559" ht="23.25" customHeight="1"/>
    <row r="1560" ht="23.25" customHeight="1"/>
    <row r="1561" ht="23.25" customHeight="1"/>
    <row r="1562" ht="23.25" customHeight="1"/>
    <row r="1563" ht="23.25" customHeight="1"/>
    <row r="1564" ht="23.25" customHeight="1"/>
    <row r="1565" ht="23.25" customHeight="1"/>
    <row r="1566" ht="23.25" customHeight="1"/>
    <row r="1567" ht="23.25" customHeight="1"/>
    <row r="1568" ht="23.25" customHeight="1"/>
    <row r="1569" ht="23.25" customHeight="1"/>
    <row r="1570" ht="23.25" customHeight="1"/>
    <row r="1571" ht="23.25" customHeight="1"/>
    <row r="1572" ht="23.25" customHeight="1"/>
    <row r="1573" ht="23.25" customHeight="1"/>
    <row r="1574" ht="23.25" customHeight="1"/>
    <row r="1575" ht="23.25" customHeight="1"/>
    <row r="1576" ht="23.25" customHeight="1"/>
    <row r="1577" ht="23.25" customHeight="1"/>
    <row r="1578" ht="23.25" customHeight="1"/>
    <row r="1579" ht="23.25" customHeight="1"/>
    <row r="1580" ht="23.25" customHeight="1"/>
    <row r="1581" ht="23.25" customHeight="1"/>
    <row r="1582" ht="23.25" customHeight="1"/>
    <row r="1583" ht="23.25" customHeight="1"/>
    <row r="1584" ht="23.25" customHeight="1"/>
    <row r="1585" ht="23.25" customHeight="1"/>
    <row r="1586" ht="23.25" customHeight="1"/>
    <row r="1587" ht="23.25" customHeight="1"/>
    <row r="1588" ht="23.25" customHeight="1"/>
    <row r="1589" ht="23.25" customHeight="1"/>
    <row r="1590" ht="23.25" customHeight="1"/>
    <row r="1591" ht="23.25" customHeight="1"/>
    <row r="1592" ht="23.25" customHeight="1"/>
    <row r="1593" ht="23.25" customHeight="1"/>
    <row r="1594" ht="23.25" customHeight="1"/>
    <row r="1595" ht="23.25" customHeight="1"/>
    <row r="1596" ht="23.25" customHeight="1"/>
    <row r="1597" ht="23.25" customHeight="1"/>
    <row r="1598" ht="23.25" customHeight="1"/>
    <row r="1599" ht="23.25" customHeight="1"/>
    <row r="1600" ht="23.25" customHeight="1"/>
    <row r="1601" ht="23.25" customHeight="1"/>
    <row r="1602" ht="23.25" customHeight="1"/>
    <row r="1603" ht="23.25" customHeight="1"/>
    <row r="1604" ht="23.25" customHeight="1"/>
    <row r="1605" ht="23.25" customHeight="1"/>
    <row r="1606" ht="23.25" customHeight="1"/>
    <row r="1607" ht="23.25" customHeight="1"/>
    <row r="1608" ht="23.25" customHeight="1"/>
    <row r="1609" ht="23.25" customHeight="1"/>
    <row r="1610" ht="23.25" customHeight="1"/>
    <row r="1611" ht="23.25" customHeight="1"/>
    <row r="1612" ht="23.25" customHeight="1"/>
    <row r="1613" ht="23.25" customHeight="1"/>
    <row r="1614" ht="23.25" customHeight="1"/>
    <row r="1615" ht="23.25" customHeight="1"/>
    <row r="1616" ht="23.25" customHeight="1"/>
    <row r="1617" ht="23.25" customHeight="1"/>
    <row r="1618" ht="23.25" customHeight="1"/>
    <row r="1619" ht="23.25" customHeight="1"/>
    <row r="1620" ht="23.25" customHeight="1"/>
    <row r="1621" ht="23.25" customHeight="1"/>
    <row r="1622" ht="23.25" customHeight="1"/>
    <row r="1623" ht="23.25" customHeight="1"/>
    <row r="1624" ht="23.25" customHeight="1"/>
    <row r="1625" ht="23.25" customHeight="1"/>
    <row r="1626" ht="23.25" customHeight="1"/>
    <row r="1627" ht="23.25" customHeight="1"/>
    <row r="1628" ht="23.25" customHeight="1"/>
    <row r="1629" ht="23.25" customHeight="1"/>
    <row r="1630" ht="23.25" customHeight="1"/>
    <row r="1631" ht="23.25" customHeight="1"/>
    <row r="1632" ht="23.25" customHeight="1"/>
    <row r="1633" ht="23.25" customHeight="1"/>
    <row r="1634" ht="23.25" customHeight="1"/>
    <row r="1635" ht="23.25" customHeight="1"/>
    <row r="1636" ht="23.25" customHeight="1"/>
    <row r="1637" ht="23.25" customHeight="1"/>
    <row r="1638" ht="23.25" customHeight="1"/>
    <row r="1639" ht="23.25" customHeight="1"/>
    <row r="1640" ht="23.25" customHeight="1"/>
    <row r="1641" ht="23.25" customHeight="1"/>
    <row r="1642" ht="23.25" customHeight="1"/>
    <row r="1643" ht="23.25" customHeight="1"/>
    <row r="1644" ht="23.25" customHeight="1"/>
    <row r="1645" ht="23.25" customHeight="1"/>
    <row r="1646" ht="23.25" customHeight="1"/>
    <row r="1647" ht="23.25" customHeight="1"/>
    <row r="1648" ht="23.25" customHeight="1"/>
    <row r="1649" ht="23.25" customHeight="1"/>
    <row r="1650" ht="23.25" customHeight="1"/>
    <row r="1651" ht="23.25" customHeight="1"/>
    <row r="1652" ht="23.25" customHeight="1"/>
    <row r="1653" ht="23.25" customHeight="1"/>
    <row r="1654" ht="23.25" customHeight="1"/>
    <row r="1655" ht="23.25" customHeight="1"/>
    <row r="1656" ht="23.25" customHeight="1"/>
    <row r="1657" ht="23.25" customHeight="1"/>
    <row r="1658" ht="23.25" customHeight="1"/>
    <row r="1659" ht="23.25" customHeight="1"/>
    <row r="1660" ht="23.25" customHeight="1"/>
    <row r="1661" ht="23.25" customHeight="1"/>
    <row r="1662" ht="23.25" customHeight="1"/>
    <row r="1663" ht="23.25" customHeight="1"/>
    <row r="1664" ht="23.25" customHeight="1"/>
    <row r="1665" ht="23.25" customHeight="1"/>
    <row r="1666" ht="23.25" customHeight="1"/>
    <row r="1667" ht="23.25" customHeight="1"/>
    <row r="1668" ht="23.25" customHeight="1"/>
    <row r="1669" ht="23.25" customHeight="1"/>
    <row r="1670" ht="23.25" customHeight="1"/>
    <row r="1671" ht="23.25" customHeight="1"/>
    <row r="1672" ht="23.25" customHeight="1"/>
    <row r="1673" ht="23.25" customHeight="1"/>
    <row r="1674" ht="23.25" customHeight="1"/>
    <row r="1675" ht="23.25" customHeight="1"/>
    <row r="1676" ht="23.25" customHeight="1"/>
    <row r="1677" ht="23.25" customHeight="1"/>
    <row r="1678" ht="23.25" customHeight="1"/>
    <row r="1679" ht="23.25" customHeight="1"/>
    <row r="1680" ht="23.25" customHeight="1"/>
    <row r="1681" ht="23.25" customHeight="1"/>
    <row r="1682" ht="23.25" customHeight="1"/>
    <row r="1683" ht="23.25" customHeight="1"/>
    <row r="1684" ht="23.25" customHeight="1"/>
    <row r="1685" ht="23.25" customHeight="1"/>
    <row r="1686" ht="23.25" customHeight="1"/>
    <row r="1687" ht="23.25" customHeight="1"/>
    <row r="1688" ht="23.25" customHeight="1"/>
    <row r="1689" ht="23.25" customHeight="1"/>
    <row r="1690" ht="23.25" customHeight="1"/>
    <row r="1691" ht="23.25" customHeight="1"/>
    <row r="1692" ht="23.25" customHeight="1"/>
    <row r="1693" ht="23.25" customHeight="1"/>
    <row r="1694" ht="23.25" customHeight="1"/>
    <row r="1695" ht="23.25" customHeight="1"/>
    <row r="1696" ht="23.25" customHeight="1"/>
    <row r="1697" ht="23.25" customHeight="1"/>
    <row r="1698" ht="23.25" customHeight="1"/>
    <row r="1699" ht="23.25" customHeight="1"/>
    <row r="1700" ht="23.25" customHeight="1"/>
    <row r="1701" ht="23.25" customHeight="1"/>
    <row r="1702" ht="23.25" customHeight="1"/>
    <row r="1703" ht="23.25" customHeight="1"/>
    <row r="1704" ht="23.25" customHeight="1"/>
    <row r="1705" ht="23.25" customHeight="1"/>
    <row r="1706" ht="23.25" customHeight="1"/>
    <row r="1707" ht="23.25" customHeight="1"/>
    <row r="1708" ht="23.25" customHeight="1"/>
    <row r="1709" ht="23.25" customHeight="1"/>
    <row r="1710" ht="23.25" customHeight="1"/>
    <row r="1711" ht="23.25" customHeight="1"/>
    <row r="1712" ht="23.25" customHeight="1"/>
    <row r="1713" ht="23.25" customHeight="1"/>
    <row r="1714" ht="23.25" customHeight="1"/>
    <row r="1715" ht="23.25" customHeight="1"/>
    <row r="1716" ht="23.25" customHeight="1"/>
    <row r="1717" ht="23.25" customHeight="1"/>
    <row r="1718" ht="23.25" customHeight="1"/>
    <row r="1719" ht="23.25" customHeight="1"/>
    <row r="1720" ht="23.25" customHeight="1"/>
    <row r="1721" ht="23.25" customHeight="1"/>
    <row r="1722" ht="23.25" customHeight="1"/>
    <row r="1723" ht="23.25" customHeight="1"/>
    <row r="1724" ht="23.25" customHeight="1"/>
    <row r="1725" ht="23.25" customHeight="1"/>
    <row r="1726" ht="23.25" customHeight="1"/>
    <row r="1727" ht="23.25" customHeight="1"/>
    <row r="1728" ht="23.25" customHeight="1"/>
    <row r="1729" ht="23.25" customHeight="1"/>
    <row r="1730" ht="23.25" customHeight="1"/>
    <row r="1731" ht="23.25" customHeight="1"/>
    <row r="1732" ht="23.25" customHeight="1"/>
    <row r="1733" ht="23.25" customHeight="1"/>
    <row r="1734" ht="23.25" customHeight="1"/>
    <row r="1735" ht="23.25" customHeight="1"/>
    <row r="1736" ht="23.25" customHeight="1"/>
    <row r="1737" ht="23.25" customHeight="1"/>
    <row r="1738" ht="23.25" customHeight="1"/>
    <row r="1739" ht="23.25" customHeight="1"/>
    <row r="1740" ht="23.25" customHeight="1"/>
    <row r="1741" ht="23.25" customHeight="1"/>
    <row r="1742" ht="23.25" customHeight="1"/>
    <row r="1743" ht="23.25" customHeight="1"/>
    <row r="1744" ht="23.25" customHeight="1"/>
    <row r="1745" ht="23.25" customHeight="1"/>
    <row r="1746" ht="23.25" customHeight="1"/>
    <row r="1747" ht="23.25" customHeight="1"/>
    <row r="1748" ht="23.25" customHeight="1"/>
    <row r="1749" ht="23.25" customHeight="1"/>
    <row r="1750" ht="23.25" customHeight="1"/>
    <row r="1751" ht="23.25" customHeight="1"/>
    <row r="1752" ht="23.25" customHeight="1"/>
    <row r="1753" ht="23.25" customHeight="1"/>
    <row r="1754" ht="23.25" customHeight="1"/>
    <row r="1755" ht="23.25" customHeight="1"/>
    <row r="1756" ht="23.25" customHeight="1"/>
    <row r="1757" ht="23.25" customHeight="1"/>
    <row r="1758" ht="23.25" customHeight="1"/>
    <row r="1759" ht="23.25" customHeight="1"/>
    <row r="1760" ht="23.25" customHeight="1"/>
    <row r="1761" ht="23.25" customHeight="1"/>
    <row r="1762" ht="23.25" customHeight="1"/>
    <row r="1763" ht="23.25" customHeight="1"/>
    <row r="1764" ht="23.25" customHeight="1"/>
    <row r="1765" ht="23.25" customHeight="1"/>
    <row r="1766" ht="23.25" customHeight="1"/>
    <row r="1767" ht="23.25" customHeight="1"/>
    <row r="1768" ht="23.25" customHeight="1"/>
    <row r="1769" ht="23.25" customHeight="1"/>
    <row r="1770" ht="23.25" customHeight="1"/>
    <row r="1771" ht="23.25" customHeight="1"/>
    <row r="1772" ht="23.25" customHeight="1"/>
    <row r="1773" ht="23.25" customHeight="1"/>
    <row r="1774" ht="23.25" customHeight="1"/>
    <row r="1775" ht="23.25" customHeight="1"/>
    <row r="1776" ht="23.25" customHeight="1"/>
    <row r="1777" ht="23.25" customHeight="1"/>
    <row r="1778" ht="23.25" customHeight="1"/>
    <row r="1779" ht="23.25" customHeight="1"/>
    <row r="1780" ht="23.25" customHeight="1"/>
    <row r="1781" ht="23.25" customHeight="1"/>
    <row r="1782" ht="23.25" customHeight="1"/>
    <row r="1783" ht="23.25" customHeight="1"/>
    <row r="1784" ht="23.25" customHeight="1"/>
    <row r="1785" ht="23.25" customHeight="1"/>
    <row r="1786" ht="23.25" customHeight="1"/>
    <row r="1787" ht="23.25" customHeight="1"/>
    <row r="1788" ht="23.25" customHeight="1"/>
    <row r="1789" ht="23.25" customHeight="1"/>
    <row r="1790" ht="23.25" customHeight="1"/>
    <row r="1791" ht="23.25" customHeight="1"/>
    <row r="1792" ht="23.25" customHeight="1"/>
    <row r="1793" ht="23.25" customHeight="1"/>
    <row r="1794" ht="23.25" customHeight="1"/>
    <row r="1795" ht="23.25" customHeight="1"/>
    <row r="1796" ht="23.25" customHeight="1"/>
    <row r="1797" ht="23.25" customHeight="1"/>
    <row r="1798" ht="23.25" customHeight="1"/>
    <row r="1799" ht="23.25" customHeight="1"/>
    <row r="1800" ht="23.25" customHeight="1"/>
    <row r="1801" ht="23.25" customHeight="1"/>
    <row r="1802" ht="23.25" customHeight="1"/>
    <row r="1803" ht="23.25" customHeight="1"/>
    <row r="1804" ht="23.25" customHeight="1"/>
    <row r="1805" ht="23.25" customHeight="1"/>
    <row r="1806" ht="23.25" customHeight="1"/>
    <row r="1807" ht="23.25" customHeight="1"/>
    <row r="1808" ht="23.25" customHeight="1"/>
    <row r="1809" ht="23.25" customHeight="1"/>
    <row r="1810" ht="23.25" customHeight="1"/>
    <row r="1811" ht="23.25" customHeight="1"/>
    <row r="1812" ht="23.25" customHeight="1"/>
    <row r="1813" ht="23.25" customHeight="1"/>
    <row r="1814" ht="23.25" customHeight="1"/>
    <row r="1815" ht="23.25" customHeight="1"/>
    <row r="1816" ht="23.25" customHeight="1"/>
    <row r="1817" ht="23.25" customHeight="1"/>
    <row r="1818" ht="23.25" customHeight="1"/>
    <row r="1819" ht="23.25" customHeight="1"/>
    <row r="1820" ht="23.25" customHeight="1"/>
    <row r="1821" ht="23.25" customHeight="1"/>
    <row r="1822" ht="23.25" customHeight="1"/>
    <row r="1823" ht="23.25" customHeight="1"/>
    <row r="1824" ht="23.25" customHeight="1"/>
    <row r="1825" ht="23.25" customHeight="1"/>
    <row r="1826" ht="23.25" customHeight="1"/>
    <row r="1827" ht="23.25" customHeight="1"/>
    <row r="1828" ht="23.25" customHeight="1"/>
    <row r="1829" ht="23.25" customHeight="1"/>
    <row r="1830" ht="23.25" customHeight="1"/>
    <row r="1831" ht="23.25" customHeight="1"/>
    <row r="1832" ht="23.25" customHeight="1"/>
    <row r="1833" ht="23.25" customHeight="1"/>
    <row r="1834" ht="23.25" customHeight="1"/>
    <row r="1835" ht="23.25" customHeight="1"/>
    <row r="1836" ht="23.25" customHeight="1"/>
    <row r="1837" ht="23.25" customHeight="1"/>
    <row r="1838" ht="23.25" customHeight="1"/>
    <row r="1839" ht="23.25" customHeight="1"/>
    <row r="1840" ht="23.25" customHeight="1"/>
    <row r="1841" ht="23.25" customHeight="1"/>
    <row r="1842" ht="23.25" customHeight="1"/>
    <row r="1843" ht="23.25" customHeight="1"/>
    <row r="1844" ht="23.25" customHeight="1"/>
    <row r="1845" ht="23.25" customHeight="1"/>
    <row r="1846" ht="23.25" customHeight="1"/>
    <row r="1847" ht="23.25" customHeight="1"/>
    <row r="1848" ht="23.25" customHeight="1"/>
    <row r="1849" ht="23.25" customHeight="1"/>
    <row r="1850" ht="23.25" customHeight="1"/>
    <row r="1851" ht="23.25" customHeight="1"/>
    <row r="1852" ht="23.25" customHeight="1"/>
    <row r="1853" ht="23.25" customHeight="1"/>
    <row r="1854" ht="23.25" customHeight="1"/>
    <row r="1855" ht="23.25" customHeight="1"/>
    <row r="1856" ht="23.25" customHeight="1"/>
    <row r="1857" ht="23.25" customHeight="1"/>
    <row r="1858" ht="23.25" customHeight="1"/>
    <row r="1859" ht="23.25" customHeight="1"/>
    <row r="1860" ht="23.25" customHeight="1"/>
    <row r="1861" ht="23.25" customHeight="1"/>
    <row r="1862" ht="23.25" customHeight="1"/>
    <row r="1863" ht="23.25" customHeight="1"/>
    <row r="1864" ht="23.25" customHeight="1"/>
    <row r="1865" ht="23.25" customHeight="1"/>
    <row r="1866" ht="23.25" customHeight="1"/>
    <row r="1867" ht="23.25" customHeight="1"/>
    <row r="1868" ht="23.25" customHeight="1"/>
    <row r="1869" ht="23.25" customHeight="1"/>
    <row r="1870" ht="23.25" customHeight="1"/>
    <row r="1871" ht="23.25" customHeight="1"/>
    <row r="1872" ht="23.25" customHeight="1"/>
    <row r="1873" ht="23.25" customHeight="1"/>
    <row r="1874" ht="23.25" customHeight="1"/>
    <row r="1875" ht="23.25" customHeight="1"/>
    <row r="1876" ht="23.25" customHeight="1"/>
    <row r="1877" ht="23.25" customHeight="1"/>
    <row r="1878" ht="23.25" customHeight="1"/>
    <row r="1879" ht="23.25" customHeight="1"/>
    <row r="1880" ht="23.25" customHeight="1"/>
    <row r="1881" ht="23.25" customHeight="1"/>
    <row r="1882" ht="23.25" customHeight="1"/>
    <row r="1883" ht="23.25" customHeight="1"/>
    <row r="1884" ht="23.25" customHeight="1"/>
    <row r="1885" ht="23.25" customHeight="1"/>
    <row r="1886" ht="23.25" customHeight="1"/>
    <row r="1887" ht="23.25" customHeight="1"/>
    <row r="1888" ht="23.25" customHeight="1"/>
    <row r="1889" ht="23.25" customHeight="1"/>
    <row r="1890" ht="23.25" customHeight="1"/>
    <row r="1891" ht="23.25" customHeight="1"/>
    <row r="1892" ht="23.25" customHeight="1"/>
    <row r="1893" ht="23.25" customHeight="1"/>
    <row r="1894" ht="23.25" customHeight="1"/>
    <row r="1895" ht="23.25" customHeight="1"/>
    <row r="1896" ht="23.25" customHeight="1"/>
    <row r="1897" ht="23.25" customHeight="1"/>
    <row r="1898" ht="23.25" customHeight="1"/>
    <row r="1899" ht="23.25" customHeight="1"/>
    <row r="1900" ht="23.25" customHeight="1"/>
    <row r="1901" ht="23.25" customHeight="1"/>
    <row r="1902" ht="23.25" customHeight="1"/>
    <row r="1903" ht="23.25" customHeight="1"/>
    <row r="1904" ht="23.25" customHeight="1"/>
    <row r="1905" ht="23.25" customHeight="1"/>
    <row r="1906" ht="23.25" customHeight="1"/>
    <row r="1907" ht="23.25" customHeight="1"/>
    <row r="1908" ht="23.25" customHeight="1"/>
    <row r="1909" ht="23.25" customHeight="1"/>
    <row r="1910" ht="23.25" customHeight="1"/>
    <row r="1911" ht="23.25" customHeight="1"/>
    <row r="1912" ht="23.25" customHeight="1"/>
    <row r="1913" ht="23.25" customHeight="1"/>
    <row r="1914" ht="23.25" customHeight="1"/>
    <row r="1915" ht="23.25" customHeight="1"/>
    <row r="1916" ht="23.25" customHeight="1"/>
    <row r="1917" ht="23.25" customHeight="1"/>
    <row r="1918" ht="23.25" customHeight="1"/>
    <row r="1919" ht="23.25" customHeight="1"/>
    <row r="1920" ht="23.25" customHeight="1"/>
    <row r="1921" ht="23.25" customHeight="1"/>
    <row r="1922" ht="23.25" customHeight="1"/>
    <row r="1923" ht="23.25" customHeight="1"/>
    <row r="1924" ht="23.25" customHeight="1"/>
    <row r="1925" ht="23.25" customHeight="1"/>
    <row r="1926" ht="23.25" customHeight="1"/>
    <row r="1927" ht="23.25" customHeight="1"/>
    <row r="1928" ht="23.25" customHeight="1"/>
    <row r="1929" ht="23.25" customHeight="1"/>
    <row r="1930" ht="23.25" customHeight="1"/>
    <row r="1931" ht="23.25" customHeight="1"/>
    <row r="1932" ht="23.25" customHeight="1"/>
    <row r="1933" ht="23.25" customHeight="1"/>
    <row r="1934" ht="23.25" customHeight="1"/>
    <row r="1935" ht="23.25" customHeight="1"/>
    <row r="1936" ht="23.25" customHeight="1"/>
    <row r="1937" ht="23.25" customHeight="1"/>
    <row r="1938" ht="23.25" customHeight="1"/>
    <row r="1939" ht="23.25" customHeight="1"/>
    <row r="1940" ht="23.25" customHeight="1"/>
    <row r="1941" ht="23.25" customHeight="1"/>
    <row r="1942" ht="23.25" customHeight="1"/>
    <row r="1943" ht="23.25" customHeight="1"/>
    <row r="1944" ht="23.25" customHeight="1"/>
    <row r="1945" ht="23.25" customHeight="1"/>
    <row r="1946" ht="23.25" customHeight="1"/>
    <row r="1947" ht="23.25" customHeight="1"/>
    <row r="1948" ht="23.25" customHeight="1"/>
    <row r="1949" ht="23.25" customHeight="1"/>
    <row r="1950" ht="23.25" customHeight="1"/>
    <row r="1951" ht="23.25" customHeight="1"/>
    <row r="1952" ht="23.25" customHeight="1"/>
    <row r="1953" ht="23.25" customHeight="1"/>
    <row r="1954" ht="23.25" customHeight="1"/>
    <row r="1955" ht="23.25" customHeight="1"/>
    <row r="1956" ht="23.25" customHeight="1"/>
    <row r="1957" ht="23.25" customHeight="1"/>
    <row r="1958" ht="23.25" customHeight="1"/>
    <row r="1959" ht="23.25" customHeight="1"/>
    <row r="1960" ht="23.25" customHeight="1"/>
    <row r="1961" ht="23.25" customHeight="1"/>
    <row r="1962" ht="23.25" customHeight="1"/>
    <row r="1963" ht="23.25" customHeight="1"/>
    <row r="1964" ht="23.25" customHeight="1"/>
    <row r="1965" ht="23.25" customHeight="1"/>
    <row r="1966" ht="23.25" customHeight="1"/>
    <row r="1967" ht="23.25" customHeight="1"/>
    <row r="1968" ht="23.25" customHeight="1"/>
    <row r="1969" ht="23.25" customHeight="1"/>
  </sheetData>
  <sheetProtection/>
  <mergeCells count="379">
    <mergeCell ref="C563:E563"/>
    <mergeCell ref="C603:E603"/>
    <mergeCell ref="N125:O125"/>
    <mergeCell ref="P125:Q125"/>
    <mergeCell ref="R125:S125"/>
    <mergeCell ref="T125:U125"/>
    <mergeCell ref="A160:B160"/>
    <mergeCell ref="C160:F160"/>
    <mergeCell ref="N160:U160"/>
    <mergeCell ref="B125:C125"/>
    <mergeCell ref="D125:E125"/>
    <mergeCell ref="F125:G125"/>
    <mergeCell ref="H125:I125"/>
    <mergeCell ref="J125:K125"/>
    <mergeCell ref="L125:M125"/>
    <mergeCell ref="H121:J121"/>
    <mergeCell ref="L121:N121"/>
    <mergeCell ref="T121:U121"/>
    <mergeCell ref="A123:B123"/>
    <mergeCell ref="C123:E123"/>
    <mergeCell ref="F123:J123"/>
    <mergeCell ref="N123:O123"/>
    <mergeCell ref="P123:Q123"/>
    <mergeCell ref="T123:U123"/>
    <mergeCell ref="A92:A93"/>
    <mergeCell ref="B92:C92"/>
    <mergeCell ref="D92:E92"/>
    <mergeCell ref="A120:B120"/>
    <mergeCell ref="C120:F120"/>
    <mergeCell ref="A121:E121"/>
    <mergeCell ref="J85:K85"/>
    <mergeCell ref="L85:M85"/>
    <mergeCell ref="N85:O85"/>
    <mergeCell ref="P85:Q85"/>
    <mergeCell ref="R85:S85"/>
    <mergeCell ref="T85:U85"/>
    <mergeCell ref="A83:B83"/>
    <mergeCell ref="C83:E83"/>
    <mergeCell ref="N83:O83"/>
    <mergeCell ref="P83:Q83"/>
    <mergeCell ref="T83:U83"/>
    <mergeCell ref="A85:A86"/>
    <mergeCell ref="B85:C85"/>
    <mergeCell ref="D85:E85"/>
    <mergeCell ref="F85:G85"/>
    <mergeCell ref="H85:I85"/>
    <mergeCell ref="T45:U45"/>
    <mergeCell ref="A80:B80"/>
    <mergeCell ref="C80:F80"/>
    <mergeCell ref="A81:E81"/>
    <mergeCell ref="H81:J81"/>
    <mergeCell ref="L81:N81"/>
    <mergeCell ref="T81:U81"/>
    <mergeCell ref="H45:I45"/>
    <mergeCell ref="J45:K45"/>
    <mergeCell ref="L45:M45"/>
    <mergeCell ref="N45:O45"/>
    <mergeCell ref="P45:Q45"/>
    <mergeCell ref="R45:S45"/>
    <mergeCell ref="T41:U41"/>
    <mergeCell ref="A43:B43"/>
    <mergeCell ref="C43:E43"/>
    <mergeCell ref="N43:O43"/>
    <mergeCell ref="P43:Q43"/>
    <mergeCell ref="T43:U43"/>
    <mergeCell ref="H565:I565"/>
    <mergeCell ref="J565:K565"/>
    <mergeCell ref="C40:F40"/>
    <mergeCell ref="A41:E41"/>
    <mergeCell ref="H41:J41"/>
    <mergeCell ref="L41:N41"/>
    <mergeCell ref="A45:A46"/>
    <mergeCell ref="B45:C45"/>
    <mergeCell ref="D45:E45"/>
    <mergeCell ref="F45:G45"/>
    <mergeCell ref="A600:B600"/>
    <mergeCell ref="C600:F600"/>
    <mergeCell ref="A565:A566"/>
    <mergeCell ref="B565:C565"/>
    <mergeCell ref="D565:E565"/>
    <mergeCell ref="F565:G565"/>
    <mergeCell ref="T561:U561"/>
    <mergeCell ref="A563:B563"/>
    <mergeCell ref="N563:O563"/>
    <mergeCell ref="P563:Q563"/>
    <mergeCell ref="T563:U563"/>
    <mergeCell ref="L565:M565"/>
    <mergeCell ref="N565:O565"/>
    <mergeCell ref="P565:Q565"/>
    <mergeCell ref="R565:S565"/>
    <mergeCell ref="T565:U565"/>
    <mergeCell ref="H561:J561"/>
    <mergeCell ref="L561:N561"/>
    <mergeCell ref="A403:B403"/>
    <mergeCell ref="N403:O403"/>
    <mergeCell ref="C483:E483"/>
    <mergeCell ref="C523:E523"/>
    <mergeCell ref="A440:B440"/>
    <mergeCell ref="F405:G405"/>
    <mergeCell ref="H405:I405"/>
    <mergeCell ref="J405:K405"/>
    <mergeCell ref="B365:C365"/>
    <mergeCell ref="C443:E443"/>
    <mergeCell ref="N405:O405"/>
    <mergeCell ref="P405:Q405"/>
    <mergeCell ref="T401:U401"/>
    <mergeCell ref="A401:E401"/>
    <mergeCell ref="H401:J401"/>
    <mergeCell ref="L401:N401"/>
    <mergeCell ref="R405:S405"/>
    <mergeCell ref="T405:U405"/>
    <mergeCell ref="A405:A406"/>
    <mergeCell ref="B405:C405"/>
    <mergeCell ref="P403:Q403"/>
    <mergeCell ref="T403:U403"/>
    <mergeCell ref="C403:E403"/>
    <mergeCell ref="A400:B400"/>
    <mergeCell ref="C400:F400"/>
    <mergeCell ref="N11:O11"/>
    <mergeCell ref="P11:Q11"/>
    <mergeCell ref="R11:S11"/>
    <mergeCell ref="T11:U11"/>
    <mergeCell ref="A40:B40"/>
    <mergeCell ref="L361:N361"/>
    <mergeCell ref="L365:M365"/>
    <mergeCell ref="N365:O365"/>
    <mergeCell ref="P365:Q365"/>
    <mergeCell ref="R365:S365"/>
    <mergeCell ref="T365:U365"/>
    <mergeCell ref="T361:U361"/>
    <mergeCell ref="A363:B363"/>
    <mergeCell ref="N363:O363"/>
    <mergeCell ref="P363:Q363"/>
    <mergeCell ref="T363:U363"/>
    <mergeCell ref="F365:G365"/>
    <mergeCell ref="H365:I365"/>
    <mergeCell ref="J365:K365"/>
    <mergeCell ref="D365:E365"/>
    <mergeCell ref="C363:E363"/>
    <mergeCell ref="A365:A366"/>
    <mergeCell ref="A361:E361"/>
    <mergeCell ref="H361:J361"/>
    <mergeCell ref="P325:Q325"/>
    <mergeCell ref="R325:S325"/>
    <mergeCell ref="T325:U325"/>
    <mergeCell ref="A360:B360"/>
    <mergeCell ref="C360:F360"/>
    <mergeCell ref="A325:A326"/>
    <mergeCell ref="B325:C325"/>
    <mergeCell ref="D325:E325"/>
    <mergeCell ref="F325:G325"/>
    <mergeCell ref="H325:I325"/>
    <mergeCell ref="J325:K325"/>
    <mergeCell ref="A321:E321"/>
    <mergeCell ref="H321:J321"/>
    <mergeCell ref="L321:N321"/>
    <mergeCell ref="L325:M325"/>
    <mergeCell ref="N325:O325"/>
    <mergeCell ref="T321:U321"/>
    <mergeCell ref="A323:B323"/>
    <mergeCell ref="C323:E323"/>
    <mergeCell ref="F323:J323"/>
    <mergeCell ref="N323:O323"/>
    <mergeCell ref="P323:Q323"/>
    <mergeCell ref="T323:U323"/>
    <mergeCell ref="P285:Q285"/>
    <mergeCell ref="R285:S285"/>
    <mergeCell ref="T285:U285"/>
    <mergeCell ref="A320:B320"/>
    <mergeCell ref="C320:F320"/>
    <mergeCell ref="A285:A286"/>
    <mergeCell ref="B285:C285"/>
    <mergeCell ref="D285:E285"/>
    <mergeCell ref="F285:G285"/>
    <mergeCell ref="H285:I285"/>
    <mergeCell ref="J285:K285"/>
    <mergeCell ref="A281:E281"/>
    <mergeCell ref="H281:J281"/>
    <mergeCell ref="L281:N281"/>
    <mergeCell ref="L285:M285"/>
    <mergeCell ref="N285:O285"/>
    <mergeCell ref="T281:U281"/>
    <mergeCell ref="A283:B283"/>
    <mergeCell ref="C283:E283"/>
    <mergeCell ref="F283:J283"/>
    <mergeCell ref="N283:O283"/>
    <mergeCell ref="P283:Q283"/>
    <mergeCell ref="T283:U283"/>
    <mergeCell ref="P5:Q5"/>
    <mergeCell ref="R5:S5"/>
    <mergeCell ref="T5:U5"/>
    <mergeCell ref="A11:A12"/>
    <mergeCell ref="B11:C11"/>
    <mergeCell ref="D11:E11"/>
    <mergeCell ref="F11:G11"/>
    <mergeCell ref="H11:I11"/>
    <mergeCell ref="J11:K11"/>
    <mergeCell ref="L11:M11"/>
    <mergeCell ref="T1:U1"/>
    <mergeCell ref="T3:U3"/>
    <mergeCell ref="A5:A6"/>
    <mergeCell ref="B5:C5"/>
    <mergeCell ref="D5:E5"/>
    <mergeCell ref="F5:G5"/>
    <mergeCell ref="H5:I5"/>
    <mergeCell ref="J5:K5"/>
    <mergeCell ref="L5:M5"/>
    <mergeCell ref="N5:O5"/>
    <mergeCell ref="F363:J363"/>
    <mergeCell ref="F403:J403"/>
    <mergeCell ref="F483:J483"/>
    <mergeCell ref="F563:J563"/>
    <mergeCell ref="F579:L579"/>
    <mergeCell ref="F603:J603"/>
    <mergeCell ref="L405:M405"/>
    <mergeCell ref="C440:F440"/>
    <mergeCell ref="D405:E405"/>
    <mergeCell ref="A561:E561"/>
    <mergeCell ref="P245:Q245"/>
    <mergeCell ref="R245:S245"/>
    <mergeCell ref="T245:U245"/>
    <mergeCell ref="A280:B280"/>
    <mergeCell ref="C280:F280"/>
    <mergeCell ref="A245:A246"/>
    <mergeCell ref="B245:C245"/>
    <mergeCell ref="D245:E245"/>
    <mergeCell ref="F245:G245"/>
    <mergeCell ref="H245:I245"/>
    <mergeCell ref="J245:K245"/>
    <mergeCell ref="A241:E241"/>
    <mergeCell ref="H241:J241"/>
    <mergeCell ref="L241:N241"/>
    <mergeCell ref="L245:M245"/>
    <mergeCell ref="N245:O245"/>
    <mergeCell ref="T241:U241"/>
    <mergeCell ref="A243:B243"/>
    <mergeCell ref="C243:E243"/>
    <mergeCell ref="F243:J243"/>
    <mergeCell ref="N243:O243"/>
    <mergeCell ref="P243:Q243"/>
    <mergeCell ref="T243:U243"/>
    <mergeCell ref="R165:S165"/>
    <mergeCell ref="T165:U165"/>
    <mergeCell ref="A200:B200"/>
    <mergeCell ref="C200:F200"/>
    <mergeCell ref="A165:A166"/>
    <mergeCell ref="B165:C165"/>
    <mergeCell ref="D165:E165"/>
    <mergeCell ref="F165:G165"/>
    <mergeCell ref="H165:I165"/>
    <mergeCell ref="A161:E161"/>
    <mergeCell ref="H161:J161"/>
    <mergeCell ref="L161:N161"/>
    <mergeCell ref="L165:M165"/>
    <mergeCell ref="N165:O165"/>
    <mergeCell ref="P165:Q165"/>
    <mergeCell ref="P203:Q203"/>
    <mergeCell ref="T203:U203"/>
    <mergeCell ref="T161:U161"/>
    <mergeCell ref="A163:B163"/>
    <mergeCell ref="C163:E163"/>
    <mergeCell ref="F163:J163"/>
    <mergeCell ref="N163:O163"/>
    <mergeCell ref="P163:Q163"/>
    <mergeCell ref="T163:U163"/>
    <mergeCell ref="J165:K165"/>
    <mergeCell ref="A201:E201"/>
    <mergeCell ref="H201:J201"/>
    <mergeCell ref="L201:N201"/>
    <mergeCell ref="L205:M205"/>
    <mergeCell ref="N205:O205"/>
    <mergeCell ref="T201:U201"/>
    <mergeCell ref="A203:B203"/>
    <mergeCell ref="C203:E203"/>
    <mergeCell ref="F203:J203"/>
    <mergeCell ref="N203:O203"/>
    <mergeCell ref="A205:A206"/>
    <mergeCell ref="B205:C205"/>
    <mergeCell ref="D205:E205"/>
    <mergeCell ref="F205:G205"/>
    <mergeCell ref="H205:I205"/>
    <mergeCell ref="J205:K205"/>
    <mergeCell ref="T441:U441"/>
    <mergeCell ref="A443:B443"/>
    <mergeCell ref="N443:O443"/>
    <mergeCell ref="P443:Q443"/>
    <mergeCell ref="T443:U443"/>
    <mergeCell ref="P205:Q205"/>
    <mergeCell ref="R205:S205"/>
    <mergeCell ref="T205:U205"/>
    <mergeCell ref="A240:B240"/>
    <mergeCell ref="C240:F240"/>
    <mergeCell ref="A441:E441"/>
    <mergeCell ref="H441:J441"/>
    <mergeCell ref="L441:N441"/>
    <mergeCell ref="L445:M445"/>
    <mergeCell ref="N445:O445"/>
    <mergeCell ref="F443:J443"/>
    <mergeCell ref="P445:Q445"/>
    <mergeCell ref="R445:S445"/>
    <mergeCell ref="T445:U445"/>
    <mergeCell ref="A480:B480"/>
    <mergeCell ref="C480:F480"/>
    <mergeCell ref="A445:A446"/>
    <mergeCell ref="B445:C445"/>
    <mergeCell ref="D445:E445"/>
    <mergeCell ref="H445:I445"/>
    <mergeCell ref="J445:K445"/>
    <mergeCell ref="T481:U481"/>
    <mergeCell ref="A483:B483"/>
    <mergeCell ref="N483:O483"/>
    <mergeCell ref="P483:Q483"/>
    <mergeCell ref="T483:U483"/>
    <mergeCell ref="J485:K485"/>
    <mergeCell ref="A481:E481"/>
    <mergeCell ref="H481:J481"/>
    <mergeCell ref="L481:N481"/>
    <mergeCell ref="L485:M485"/>
    <mergeCell ref="A520:B520"/>
    <mergeCell ref="C520:F520"/>
    <mergeCell ref="A485:A486"/>
    <mergeCell ref="B485:C485"/>
    <mergeCell ref="D485:E485"/>
    <mergeCell ref="F485:G485"/>
    <mergeCell ref="H485:I485"/>
    <mergeCell ref="T521:U521"/>
    <mergeCell ref="A523:B523"/>
    <mergeCell ref="N523:O523"/>
    <mergeCell ref="P523:Q523"/>
    <mergeCell ref="T523:U523"/>
    <mergeCell ref="N485:O485"/>
    <mergeCell ref="P485:Q485"/>
    <mergeCell ref="R485:S485"/>
    <mergeCell ref="T485:U485"/>
    <mergeCell ref="A521:E521"/>
    <mergeCell ref="H521:J521"/>
    <mergeCell ref="L521:N521"/>
    <mergeCell ref="L525:M525"/>
    <mergeCell ref="N525:O525"/>
    <mergeCell ref="F523:J523"/>
    <mergeCell ref="P525:Q525"/>
    <mergeCell ref="R525:S525"/>
    <mergeCell ref="T525:U525"/>
    <mergeCell ref="A560:B560"/>
    <mergeCell ref="C560:F560"/>
    <mergeCell ref="A525:A526"/>
    <mergeCell ref="B525:C525"/>
    <mergeCell ref="D525:E525"/>
    <mergeCell ref="F525:G525"/>
    <mergeCell ref="J525:K525"/>
    <mergeCell ref="T601:U601"/>
    <mergeCell ref="A603:B603"/>
    <mergeCell ref="N603:O603"/>
    <mergeCell ref="P603:Q603"/>
    <mergeCell ref="T603:U603"/>
    <mergeCell ref="J605:K605"/>
    <mergeCell ref="A601:E601"/>
    <mergeCell ref="H601:J601"/>
    <mergeCell ref="L601:N601"/>
    <mergeCell ref="L605:M605"/>
    <mergeCell ref="R605:S605"/>
    <mergeCell ref="T605:U605"/>
    <mergeCell ref="A640:B640"/>
    <mergeCell ref="C640:F640"/>
    <mergeCell ref="A605:A606"/>
    <mergeCell ref="B605:C605"/>
    <mergeCell ref="D605:E605"/>
    <mergeCell ref="F605:G605"/>
    <mergeCell ref="H605:I605"/>
    <mergeCell ref="N605:O605"/>
    <mergeCell ref="P605:Q605"/>
    <mergeCell ref="F619:L619"/>
    <mergeCell ref="A1:E1"/>
    <mergeCell ref="H1:J1"/>
    <mergeCell ref="L1:N1"/>
    <mergeCell ref="A3:B3"/>
    <mergeCell ref="C3:E3"/>
    <mergeCell ref="N3:O3"/>
    <mergeCell ref="P3:Q3"/>
  </mergeCells>
  <printOptions/>
  <pageMargins left="0.7086614173228347" right="0.7086614173228347" top="1.23" bottom="1.25" header="0.31496062992125984" footer="0.31496062992125984"/>
  <pageSetup fitToHeight="0" fitToWidth="1" horizontalDpi="600" verticalDpi="600" orientation="portrait" paperSize="9" scale="66" r:id="rId3"/>
  <rowBreaks count="14" manualBreakCount="14">
    <brk id="80" max="20" man="1"/>
    <brk id="120" max="20" man="1"/>
    <brk id="160" max="20" man="1"/>
    <brk id="200" max="20" man="1"/>
    <brk id="240" max="20" man="1"/>
    <brk id="280" max="20" man="1"/>
    <brk id="320" max="20" man="1"/>
    <brk id="360" max="20" man="1"/>
    <brk id="400" max="20" man="1"/>
    <brk id="440" max="20" man="1"/>
    <brk id="480" max="20" man="1"/>
    <brk id="520" max="20" man="1"/>
    <brk id="560" max="20" man="1"/>
    <brk id="600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9"/>
  <sheetViews>
    <sheetView zoomScalePageLayoutView="0" workbookViewId="0" topLeftCell="A1">
      <selection activeCell="B9" sqref="B9:F9"/>
    </sheetView>
  </sheetViews>
  <sheetFormatPr defaultColWidth="8.88671875" defaultRowHeight="13.5"/>
  <cols>
    <col min="1" max="1" width="10.6640625" style="24" customWidth="1"/>
    <col min="2" max="11" width="5.10546875" style="0" customWidth="1"/>
    <col min="12" max="15" width="5.3359375" style="0" customWidth="1"/>
  </cols>
  <sheetData>
    <row r="2" ht="14.25" thickBot="1"/>
    <row r="3" spans="1:6" ht="26.25" thickBot="1">
      <c r="A3" s="25" t="s">
        <v>14</v>
      </c>
      <c r="B3" s="440" t="s">
        <v>7</v>
      </c>
      <c r="C3" s="441"/>
      <c r="D3" s="441"/>
      <c r="E3" s="441"/>
      <c r="F3" s="442"/>
    </row>
    <row r="4" ht="13.5">
      <c r="A4" s="25"/>
    </row>
    <row r="5" ht="14.25" thickBot="1">
      <c r="A5" s="25"/>
    </row>
    <row r="6" spans="1:6" ht="26.25" thickBot="1">
      <c r="A6" s="25" t="s">
        <v>15</v>
      </c>
      <c r="B6" s="320" t="s">
        <v>10</v>
      </c>
      <c r="C6" s="321"/>
      <c r="D6" s="321"/>
      <c r="E6" s="321"/>
      <c r="F6" s="322"/>
    </row>
    <row r="7" ht="13.5">
      <c r="A7" s="25"/>
    </row>
    <row r="8" ht="14.25" thickBot="1">
      <c r="A8" s="25"/>
    </row>
    <row r="9" spans="1:6" ht="26.25" thickBot="1">
      <c r="A9" s="25" t="s">
        <v>3</v>
      </c>
      <c r="B9" s="393" t="s">
        <v>8</v>
      </c>
      <c r="C9" s="394"/>
      <c r="D9" s="394"/>
      <c r="E9" s="394"/>
      <c r="F9" s="395"/>
    </row>
    <row r="10" ht="13.5">
      <c r="A10" s="25"/>
    </row>
    <row r="11" ht="14.25" thickBot="1">
      <c r="A11" s="25"/>
    </row>
    <row r="12" spans="1:11" ht="15" thickBot="1">
      <c r="A12" s="25" t="s">
        <v>16</v>
      </c>
      <c r="B12" s="443" t="s">
        <v>4</v>
      </c>
      <c r="C12" s="444"/>
      <c r="D12" s="445" t="s">
        <v>12</v>
      </c>
      <c r="E12" s="446"/>
      <c r="F12" s="446"/>
      <c r="G12" s="446"/>
      <c r="H12" s="446"/>
      <c r="I12" s="446"/>
      <c r="J12" s="446"/>
      <c r="K12" s="447"/>
    </row>
    <row r="13" ht="13.5">
      <c r="A13" s="25"/>
    </row>
    <row r="14" ht="13.5">
      <c r="A14" s="25"/>
    </row>
    <row r="15" spans="1:7" ht="24" customHeight="1" thickBot="1">
      <c r="A15" s="25" t="s">
        <v>2</v>
      </c>
      <c r="B15" s="412" t="s">
        <v>5</v>
      </c>
      <c r="C15" s="413"/>
      <c r="D15" s="448" t="s">
        <v>9</v>
      </c>
      <c r="E15" s="448"/>
      <c r="F15" s="448"/>
      <c r="G15" s="449"/>
    </row>
    <row r="16" ht="13.5">
      <c r="A16" s="25"/>
    </row>
    <row r="17" spans="1:7" ht="24" customHeight="1" thickBot="1">
      <c r="A17" s="25" t="s">
        <v>17</v>
      </c>
      <c r="B17" s="412" t="s">
        <v>5</v>
      </c>
      <c r="C17" s="413"/>
      <c r="D17" s="362" t="s">
        <v>9</v>
      </c>
      <c r="E17" s="362"/>
      <c r="F17" s="362"/>
      <c r="G17" s="363"/>
    </row>
    <row r="18" ht="13.5">
      <c r="A18" s="25"/>
    </row>
    <row r="19" ht="14.25" thickBot="1">
      <c r="A19" s="25"/>
    </row>
    <row r="20" spans="1:5" ht="14.25" thickBot="1">
      <c r="A20" s="25" t="s">
        <v>18</v>
      </c>
      <c r="B20" s="305" t="s">
        <v>1</v>
      </c>
      <c r="C20" s="306"/>
      <c r="D20" s="438">
        <v>17</v>
      </c>
      <c r="E20" s="439"/>
    </row>
    <row r="23" ht="14.25" thickBot="1"/>
    <row r="24" spans="2:15" ht="23.25" thickBot="1">
      <c r="B24" s="436" t="s">
        <v>0</v>
      </c>
      <c r="C24" s="437"/>
      <c r="E24" s="436" t="s">
        <v>6</v>
      </c>
      <c r="F24" s="437"/>
      <c r="H24" s="436" t="s">
        <v>11</v>
      </c>
      <c r="I24" s="437"/>
      <c r="K24" s="436" t="s">
        <v>19</v>
      </c>
      <c r="L24" s="437"/>
      <c r="N24" s="436" t="s">
        <v>13</v>
      </c>
      <c r="O24" s="437"/>
    </row>
    <row r="27" ht="13.5">
      <c r="B27" s="26" t="s">
        <v>20</v>
      </c>
    </row>
    <row r="29" ht="13.5">
      <c r="B29" s="26" t="s">
        <v>21</v>
      </c>
    </row>
  </sheetData>
  <sheetProtection/>
  <mergeCells count="16">
    <mergeCell ref="B3:F3"/>
    <mergeCell ref="B6:F6"/>
    <mergeCell ref="B9:F9"/>
    <mergeCell ref="B12:C12"/>
    <mergeCell ref="D12:K12"/>
    <mergeCell ref="B15:C15"/>
    <mergeCell ref="D15:G15"/>
    <mergeCell ref="H24:I24"/>
    <mergeCell ref="K24:L24"/>
    <mergeCell ref="N24:O24"/>
    <mergeCell ref="B17:C17"/>
    <mergeCell ref="D17:G17"/>
    <mergeCell ref="B20:C20"/>
    <mergeCell ref="D20:E20"/>
    <mergeCell ref="B24:C24"/>
    <mergeCell ref="E24:F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ceo</cp:lastModifiedBy>
  <cp:lastPrinted>2021-01-13T00:36:54Z</cp:lastPrinted>
  <dcterms:created xsi:type="dcterms:W3CDTF">2005-09-06T05:31:46Z</dcterms:created>
  <dcterms:modified xsi:type="dcterms:W3CDTF">2024-02-20T04:01:24Z</dcterms:modified>
  <cp:category/>
  <cp:version/>
  <cp:contentType/>
  <cp:contentStatus/>
</cp:coreProperties>
</file>